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struzioni" sheetId="1" state="visible" r:id="rId1"/>
    <sheet xmlns:r="http://schemas.openxmlformats.org/officeDocument/2006/relationships" name="Obiettivi" sheetId="2" state="visible" r:id="rId2"/>
    <sheet xmlns:r="http://schemas.openxmlformats.org/officeDocument/2006/relationships" name="Ore vere 7 giorni" sheetId="3" state="visible" r:id="rId3"/>
    <sheet xmlns:r="http://schemas.openxmlformats.org/officeDocument/2006/relationships" name="Obiettivo al contrario" sheetId="4" state="visible" r:id="rId4"/>
  </sheets>
  <definedNames/>
  <calcPr calcId="124519" fullCalcOnLoad="1"/>
</workbook>
</file>

<file path=xl/styles.xml><?xml version="1.0" encoding="utf-8"?>
<styleSheet xmlns="http://schemas.openxmlformats.org/spreadsheetml/2006/main">
  <numFmts count="11">
    <numFmt numFmtId="164" formatCode="#,##0 &quot;€&quot;"/>
    <numFmt numFmtId="165" formatCode="#,##0 &quot;h&quot;"/>
    <numFmt numFmtId="166" formatCode="#,##0.0 &quot;€/h&quot;"/>
    <numFmt numFmtId="167" formatCode="0.0%"/>
    <numFmt numFmtId="168" formatCode="0.0# &quot;h&quot;"/>
    <numFmt numFmtId="169" formatCode="#,##0 &quot;€/h&quot;"/>
    <numFmt numFmtId="170" formatCode="#,##0.0 &quot;h&quot;"/>
    <numFmt numFmtId="171" formatCode="#,##0.00 &quot;€&quot;"/>
    <numFmt numFmtId="172" formatCode="+#,##0;-#,##0;0"/>
    <numFmt numFmtId="173" formatCode="+0.0&quot; h&quot;;-0.0&quot; h&quot;;0&quot; h&quot;"/>
    <numFmt numFmtId="174" formatCode="+#,##0 &quot;€&quot;;-#,##0 &quot;€&quot;;0 &quot;€&quot;"/>
  </numFmts>
  <fonts count="15">
    <font>
      <name val="Calibri"/>
      <family val="2"/>
      <color theme="1"/>
      <sz val="11"/>
      <scheme val="minor"/>
    </font>
    <font>
      <name val="Arial"/>
      <b val="1"/>
      <i val="1"/>
      <color rgb="00243640"/>
      <sz val="20"/>
    </font>
    <font>
      <name val="Arial"/>
      <color rgb="006B7A80"/>
      <sz val="8"/>
    </font>
    <font>
      <name val="Arial"/>
      <b val="1"/>
      <i val="1"/>
      <color rgb="00538952"/>
      <sz val="12"/>
    </font>
    <font>
      <name val="Arial"/>
      <color rgb="00243640"/>
      <sz val="10"/>
    </font>
    <font>
      <name val="Arial"/>
      <b val="1"/>
      <color rgb="00538952"/>
      <sz val="10"/>
    </font>
    <font>
      <name val="Arial"/>
      <color rgb="003A4A52"/>
      <sz val="9"/>
    </font>
    <font>
      <name val="Arial"/>
      <i val="1"/>
      <color rgb="006B7A80"/>
      <sz val="8"/>
    </font>
    <font>
      <name val="Arial"/>
      <b val="1"/>
      <i val="1"/>
      <color rgb="00243640"/>
      <sz val="18"/>
    </font>
    <font>
      <name val="Arial"/>
      <i val="1"/>
      <color rgb="00538952"/>
      <sz val="10"/>
    </font>
    <font>
      <name val="Arial"/>
      <color rgb="00243640"/>
      <sz val="8"/>
    </font>
    <font>
      <name val="Arial"/>
      <b val="1"/>
      <color rgb="00538952"/>
      <sz val="8"/>
    </font>
    <font>
      <name val="Arial"/>
      <b val="1"/>
      <color rgb="00243640"/>
      <sz val="10"/>
    </font>
    <font>
      <name val="Arial"/>
      <b val="1"/>
      <color rgb="00243640"/>
      <sz val="11"/>
    </font>
    <font>
      <name val="Arial"/>
      <b val="1"/>
      <color rgb="00FFFFFF"/>
      <sz val="10"/>
    </font>
  </fonts>
  <fills count="6">
    <fill>
      <patternFill/>
    </fill>
    <fill>
      <patternFill patternType="gray125"/>
    </fill>
    <fill>
      <patternFill patternType="solid">
        <fgColor rgb="00DDF2DC"/>
        <bgColor rgb="00DDF2DC"/>
      </patternFill>
    </fill>
    <fill>
      <patternFill patternType="solid">
        <fgColor rgb="00F3F5F4"/>
        <bgColor rgb="00F3F5F4"/>
      </patternFill>
    </fill>
    <fill>
      <patternFill patternType="solid">
        <fgColor rgb="00E3E9EC"/>
        <bgColor rgb="00E3E9EC"/>
      </patternFill>
    </fill>
    <fill>
      <patternFill patternType="solid">
        <fgColor rgb="00243640"/>
        <bgColor rgb="00243640"/>
      </patternFill>
    </fill>
  </fills>
  <borders count="8">
    <border>
      <left/>
      <right/>
      <top/>
      <bottom/>
      <diagonal/>
    </border>
    <border>
      <bottom style="medium">
        <color rgb="007DCE7A"/>
      </bottom>
    </border>
    <border>
      <left style="thin">
        <color rgb="007DCE7A"/>
      </left>
      <right style="thin">
        <color rgb="007DCE7A"/>
      </right>
      <top style="thin">
        <color rgb="007DCE7A"/>
      </top>
      <bottom style="thin">
        <color rgb="007DCE7A"/>
      </bottom>
    </border>
    <border>
      <left style="thin">
        <color rgb="00CFD8D1"/>
      </left>
      <right style="thin">
        <color rgb="00CFD8D1"/>
      </right>
      <top style="thin">
        <color rgb="00CFD8D1"/>
      </top>
      <bottom style="thin">
        <color rgb="00CFD8D1"/>
      </bottom>
    </border>
    <border>
      <left/>
      <right/>
      <top style="thin">
        <color rgb="00CFD8D1"/>
      </top>
      <bottom/>
      <diagonal/>
    </border>
    <border>
      <left/>
      <right style="thin">
        <color rgb="00CFD8D1"/>
      </right>
      <top style="thin">
        <color rgb="00CFD8D1"/>
      </top>
      <bottom/>
      <diagonal/>
    </border>
    <border>
      <left/>
      <right/>
      <top style="thin">
        <color rgb="00CFD8D1"/>
      </top>
      <bottom style="thin">
        <color rgb="00CFD8D1"/>
      </bottom>
      <diagonal/>
    </border>
    <border>
      <left/>
      <right style="thin">
        <color rgb="00CFD8D1"/>
      </right>
      <top style="thin">
        <color rgb="00CFD8D1"/>
      </top>
      <bottom style="thin">
        <color rgb="00CFD8D1"/>
      </bottom>
      <diagonal/>
    </border>
  </borders>
  <cellStyleXfs count="1">
    <xf numFmtId="0" fontId="0" fillId="0" borderId="0"/>
  </cellStyleXfs>
  <cellXfs count="51">
    <xf numFmtId="0" fontId="0" fillId="0" borderId="0" pivotButton="0" quotePrefix="0" xfId="0"/>
    <xf numFmtId="0" fontId="1" fillId="0" borderId="0" pivotButton="0" quotePrefix="0" xfId="0"/>
    <xf numFmtId="0" fontId="2" fillId="0" borderId="1" pivotButton="0" quotePrefix="0" xfId="0"/>
    <xf numFmtId="0" fontId="0" fillId="0" borderId="1"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horizontal="right" vertical="top"/>
    </xf>
    <xf numFmtId="0" fontId="4" fillId="2" borderId="2" pivotButton="0" quotePrefix="0" xfId="0"/>
    <xf numFmtId="0" fontId="4" fillId="3" borderId="3"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wrapText="1"/>
    </xf>
    <xf numFmtId="0" fontId="8" fillId="0" borderId="0" pivotButton="0" quotePrefix="0" xfId="0"/>
    <xf numFmtId="0" fontId="9" fillId="0" borderId="0" pivotButton="0" quotePrefix="0" xfId="0"/>
    <xf numFmtId="0" fontId="10" fillId="2" borderId="2" applyAlignment="1" pivotButton="0" quotePrefix="0" xfId="0">
      <alignment horizontal="center"/>
    </xf>
    <xf numFmtId="0" fontId="10" fillId="3" borderId="3" applyAlignment="1" pivotButton="0" quotePrefix="0" xfId="0">
      <alignment horizontal="center"/>
    </xf>
    <xf numFmtId="0" fontId="5" fillId="0" borderId="0" applyAlignment="1" pivotButton="0" quotePrefix="0" xfId="0">
      <alignment vertical="center"/>
    </xf>
    <xf numFmtId="0" fontId="4" fillId="0" borderId="0" applyAlignment="1" pivotButton="0" quotePrefix="0" xfId="0">
      <alignment vertical="center"/>
    </xf>
    <xf numFmtId="164" fontId="4" fillId="2" borderId="2" applyAlignment="1" pivotButton="0" quotePrefix="0" xfId="0">
      <alignment horizontal="right" vertical="center"/>
    </xf>
    <xf numFmtId="0" fontId="11" fillId="0" borderId="0" pivotButton="0" quotePrefix="0" xfId="0"/>
    <xf numFmtId="167" fontId="4" fillId="2" borderId="2" applyAlignment="1" pivotButton="0" quotePrefix="0" xfId="0">
      <alignment horizontal="right" vertical="center"/>
    </xf>
    <xf numFmtId="0" fontId="7" fillId="0" borderId="0" applyAlignment="1" pivotButton="0" quotePrefix="0" xfId="0">
      <alignment vertical="center" indent="1"/>
    </xf>
    <xf numFmtId="3" fontId="4" fillId="2" borderId="2" applyAlignment="1" pivotButton="0" quotePrefix="0" xfId="0">
      <alignment horizontal="right" vertical="center"/>
    </xf>
    <xf numFmtId="165" fontId="4" fillId="3" borderId="3" applyAlignment="1" pivotButton="0" quotePrefix="0" xfId="0">
      <alignment horizontal="right" vertical="center"/>
    </xf>
    <xf numFmtId="0" fontId="7" fillId="0" borderId="0" applyAlignment="1" pivotButton="0" quotePrefix="0" xfId="0">
      <alignment vertical="center" wrapText="1" indent="1"/>
    </xf>
    <xf numFmtId="0" fontId="12" fillId="0" borderId="0" applyAlignment="1" pivotButton="0" quotePrefix="0" xfId="0">
      <alignment vertical="center"/>
    </xf>
    <xf numFmtId="166" fontId="13" fillId="4" borderId="3" applyAlignment="1" pivotButton="0" quotePrefix="0" xfId="0">
      <alignment horizontal="right" vertical="center"/>
    </xf>
    <xf numFmtId="0" fontId="14" fillId="5" borderId="3" applyAlignment="1" pivotButton="0" quotePrefix="0" xfId="0">
      <alignment horizontal="center" vertical="center" wrapText="1"/>
    </xf>
    <xf numFmtId="0" fontId="4" fillId="2" borderId="2" applyAlignment="1" pivotButton="0" quotePrefix="0" xfId="0">
      <alignment horizontal="left" vertical="center"/>
    </xf>
    <xf numFmtId="168" fontId="4" fillId="2" borderId="2" applyAlignment="1" pivotButton="0" quotePrefix="0" xfId="0">
      <alignment horizontal="right" vertical="center"/>
    </xf>
    <xf numFmtId="169" fontId="4" fillId="3" borderId="3" applyAlignment="1" pivotButton="0" quotePrefix="0" xfId="0">
      <alignment horizontal="right" vertical="center"/>
    </xf>
    <xf numFmtId="170" fontId="4" fillId="3" borderId="3" applyAlignment="1" pivotButton="0" quotePrefix="0" xfId="0">
      <alignment horizontal="right" vertical="center"/>
    </xf>
    <xf numFmtId="164" fontId="4" fillId="3" borderId="3" applyAlignment="1" pivotButton="0" quotePrefix="0" xfId="0">
      <alignment horizontal="right" vertical="center"/>
    </xf>
    <xf numFmtId="171" fontId="4" fillId="3" borderId="3" applyAlignment="1" pivotButton="0" quotePrefix="0" xfId="0">
      <alignment horizontal="right" vertical="center"/>
    </xf>
    <xf numFmtId="0" fontId="12" fillId="0" borderId="3" applyAlignment="1" pivotButton="0" quotePrefix="0" xfId="0">
      <alignment horizontal="left" vertical="center"/>
    </xf>
    <xf numFmtId="165" fontId="13" fillId="4" borderId="3" applyAlignment="1" pivotButton="0" quotePrefix="0" xfId="0">
      <alignment horizontal="right" vertical="center"/>
    </xf>
    <xf numFmtId="164" fontId="13" fillId="4" borderId="3" applyAlignment="1" pivotButton="0" quotePrefix="0" xfId="0">
      <alignment horizontal="right" vertical="center"/>
    </xf>
    <xf numFmtId="0" fontId="0" fillId="0" borderId="6" pivotButton="0" quotePrefix="0" xfId="0"/>
    <xf numFmtId="0" fontId="0" fillId="0" borderId="7" pivotButton="0" quotePrefix="0" xfId="0"/>
    <xf numFmtId="172" fontId="4" fillId="3" borderId="3" applyAlignment="1" pivotButton="0" quotePrefix="0" xfId="0">
      <alignment horizontal="right" vertical="center"/>
    </xf>
    <xf numFmtId="0" fontId="4" fillId="3" borderId="3" applyAlignment="1" pivotButton="0" quotePrefix="0" xfId="0">
      <alignment horizontal="left" vertical="center"/>
    </xf>
    <xf numFmtId="0" fontId="4" fillId="2" borderId="2" applyAlignment="1" pivotButton="0" quotePrefix="0" xfId="0">
      <alignment horizontal="center" vertical="center"/>
    </xf>
    <xf numFmtId="0" fontId="4" fillId="0" borderId="3" applyAlignment="1" pivotButton="0" quotePrefix="0" xfId="0">
      <alignment horizontal="left" vertical="center"/>
    </xf>
    <xf numFmtId="3" fontId="4" fillId="3" borderId="3" applyAlignment="1" pivotButton="0" quotePrefix="0" xfId="0">
      <alignment horizontal="right" vertical="center"/>
    </xf>
    <xf numFmtId="3" fontId="13" fillId="4" borderId="3" applyAlignment="1" pivotButton="0" quotePrefix="0" xfId="0">
      <alignment horizontal="right" vertical="center"/>
    </xf>
    <xf numFmtId="170" fontId="13" fillId="4" borderId="3" applyAlignment="1" pivotButton="0" quotePrefix="0" xfId="0">
      <alignment horizontal="right" vertical="center"/>
    </xf>
    <xf numFmtId="173" fontId="4" fillId="3" borderId="3" applyAlignment="1" pivotButton="0" quotePrefix="0" xfId="0">
      <alignment horizontal="right" vertical="center"/>
    </xf>
    <xf numFmtId="168" fontId="4" fillId="3" borderId="3" applyAlignment="1" pivotButton="0" quotePrefix="0" xfId="0">
      <alignment horizontal="right" vertical="center"/>
    </xf>
    <xf numFmtId="166" fontId="4" fillId="3" borderId="3" applyAlignment="1" pivotButton="0" quotePrefix="0" xfId="0">
      <alignment horizontal="right" vertical="center"/>
    </xf>
    <xf numFmtId="9" fontId="4" fillId="3" borderId="3" applyAlignment="1" pivotButton="0" quotePrefix="0" xfId="0">
      <alignment horizontal="right" vertical="center"/>
    </xf>
    <xf numFmtId="174" fontId="4" fillId="3" borderId="3" applyAlignment="1" pivotButton="0" quotePrefix="0" xfId="0">
      <alignment horizontal="right" vertical="center"/>
    </xf>
  </cellXfs>
  <cellStyles count="1">
    <cellStyle name="Normal" xfId="0" builtinId="0" hidden="0"/>
  </cellStyles>
  <dxfs count="2">
    <dxf>
      <font>
        <name val="Arial"/>
        <b val="1"/>
        <color rgb="00FFFFFF"/>
      </font>
      <fill>
        <patternFill patternType="solid">
          <fgColor rgb="00D64545"/>
          <bgColor rgb="00D64545"/>
        </patternFill>
      </fill>
    </dxf>
    <dxf>
      <font>
        <name val="Arial"/>
        <b val="1"/>
        <color rgb="00FFFFFF"/>
      </font>
      <fill>
        <patternFill patternType="solid">
          <fgColor rgb="00538952"/>
          <bgColor rgb="0053895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31"/>
  <sheetViews>
    <sheetView showGridLines="0" workbookViewId="0">
      <selection activeCell="A1" sqref="A1"/>
    </sheetView>
  </sheetViews>
  <sheetFormatPr baseColWidth="8" defaultRowHeight="15"/>
  <cols>
    <col width="4" customWidth="1" min="1" max="1"/>
    <col width="92" customWidth="1" min="2" max="2"/>
  </cols>
  <sheetData>
    <row r="1" ht="32" customHeight="1">
      <c r="A1" s="1" t="inlineStr">
        <is>
          <t>Foglio obiettivi</t>
        </is>
      </c>
    </row>
    <row r="2">
      <c r="A2" s="2" t="inlineStr">
        <is>
          <t>Bonus del libro Nutrizionista completo · capitolo 9 · lazynutritionist.it</t>
        </is>
      </c>
      <c r="B2" s="3" t="n"/>
    </row>
    <row r="4">
      <c r="A4" s="4" t="inlineStr">
        <is>
          <t>A cosa serve</t>
        </is>
      </c>
    </row>
    <row r="5" ht="70" customHeight="1">
      <c r="B5" s="5" t="inlineStr">
        <is>
          <t>Quanto incassi per ogni ora vera di lavoro, sotto quale cifra non puoi scendere, e come si costruisce un prezzario che resta tuo. In alto inserisci l'obiettivo annuo di incasso e le ore che dedichi ai pazienti: il foglio calcola lo scontrino orario minimo. Sotto, una riga per ogni servizio: il foglio calcola scontrino orario, ore e incasso dell'anno, prezzo minimo, prezzo rateizzato e prezzo di ancoraggio. In fondo, ore e incasso contro l'obiettivo.</t>
        </is>
      </c>
    </row>
    <row r="6" ht="15" customHeight="1">
      <c r="B6" s="5" t="inlineStr">
        <is>
          <t>Se lo scontrino di un servizio scende sotto il minimo, la cella diventa rossa. Non puoi non vederla.</t>
        </is>
      </c>
    </row>
    <row r="8">
      <c r="A8" s="4" t="inlineStr">
        <is>
          <t>Come si usa</t>
        </is>
      </c>
    </row>
    <row r="9" ht="28" customHeight="1">
      <c r="A9" s="6" t="inlineStr">
        <is>
          <t>1.</t>
        </is>
      </c>
      <c r="B9" s="5" t="inlineStr">
        <is>
          <t>Prima misura le ore vere: per sette giorni segna ogni minuto dedicato ai pazienti nel foglio "Ore vere 7 giorni" (visita, piano, messaggi, email, burocrazia). Non stimarle: segnale.</t>
        </is>
      </c>
    </row>
    <row r="10" ht="28" customHeight="1">
      <c r="A10" s="6" t="inlineStr">
        <is>
          <t>2.</t>
        </is>
      </c>
      <c r="B10" s="5" t="inlineStr">
        <is>
          <t>Fissa l'obiettivo annuo di incasso partendo da quanto vuoi che ti resti: il foglio "Obiettivo al contrario" ti mostra la struttura del ragionamento. Le percentuali di tasse e contributi le sa il tuo commercialista.</t>
        </is>
      </c>
    </row>
    <row r="11" ht="28" customHeight="1">
      <c r="A11" s="6" t="inlineStr">
        <is>
          <t>3.</t>
        </is>
      </c>
      <c r="B11" s="5" t="inlineStr">
        <is>
          <t>Nel foglio "Obiettivi" scrivi obiettivo annuo, ore a settimana dedicate ai pazienti (solo visite, piani, messaggi: comunicazione, formazione e gestione restano fuori) e settimane lavorative.</t>
        </is>
      </c>
    </row>
    <row r="12" ht="28" customHeight="1">
      <c r="A12" s="6" t="inlineStr">
        <is>
          <t>4.</t>
        </is>
      </c>
      <c r="B12" s="5" t="inlineStr">
        <is>
          <t>Compila una riga per servizio: nome, ore vere per unità, prezzo in unica soluzione, numero previsto nell'anno.</t>
        </is>
      </c>
    </row>
    <row r="13" ht="28" customHeight="1">
      <c r="A13" s="6" t="inlineStr">
        <is>
          <t>5.</t>
        </is>
      </c>
      <c r="B13" s="5" t="inlineStr">
        <is>
          <t>Guarda le celle rosse e decidi, per ciascuna, una delle tre mosse: alzare il prezzo, ridurre le ore vere, o smettere di vendere quel servizio da solo.</t>
        </is>
      </c>
    </row>
    <row r="14" ht="28" customHeight="1">
      <c r="A14" s="6" t="inlineStr">
        <is>
          <t>6.</t>
        </is>
      </c>
      <c r="B14" s="5" t="inlineStr">
        <is>
          <t>Imposta le maggiorazioni del prezzo rateizzato e del prezzo di ancoraggio: sono le due colonne che ti servono in consulenza.</t>
        </is>
      </c>
    </row>
    <row r="15" ht="15" customHeight="1">
      <c r="A15" s="6" t="inlineStr">
        <is>
          <t>7.</t>
        </is>
      </c>
      <c r="B15" s="5" t="inlineStr">
        <is>
          <t>Controlla il riepilogo: ore annue contro ore disponibili, incasso contro obiettivo.</t>
        </is>
      </c>
    </row>
    <row r="17">
      <c r="A17" s="4" t="inlineStr">
        <is>
          <t>Colori</t>
        </is>
      </c>
    </row>
    <row r="18">
      <c r="B18" s="7" t="inlineStr">
        <is>
          <t>Verde chiaro: celle da compilare. Scrivi solo qui.</t>
        </is>
      </c>
    </row>
    <row r="19">
      <c r="B19" s="8" t="inlineStr">
        <is>
          <t>Grigio: celle calcolate con le formule. Non scriverci sopra, si aggiornano da sole.</t>
        </is>
      </c>
    </row>
    <row r="21" ht="42" customHeight="1">
      <c r="B21" s="9" t="inlineStr">
        <is>
          <t>Le celle verdi contengono l'Esempio del capitolo 9: obiettivo 60.000 €, 25 ore a settimana per 45 settimane, i quattro servizi della grafica 9.3 (prima visita singola, controllo, percorso core annuale, percorso premium), maggiorazione delle rate 5%, ancoraggio +67%. Sostituiscili con i tuoi.</t>
        </is>
      </c>
    </row>
    <row r="23">
      <c r="A23" s="4" t="inlineStr">
        <is>
          <t>Da sapere</t>
        </is>
      </c>
    </row>
    <row r="24" ht="25" customHeight="1">
      <c r="A24" s="6" t="inlineStr">
        <is>
          <t>·</t>
        </is>
      </c>
      <c r="B24" s="10" t="inlineStr">
        <is>
          <t>Il minimo è il pavimento, non il prezzo: il prezzo reale lo decidono il valore per il paziente, il tuo posizionamento e la tua finestra di mercato.</t>
        </is>
      </c>
    </row>
    <row r="25" ht="37.5" customHeight="1">
      <c r="A25" s="6" t="inlineStr">
        <is>
          <t>·</t>
        </is>
      </c>
      <c r="B25" s="10" t="inlineStr">
        <is>
          <t>Prezzo rateizzato: il prezzo in unica soluzione più una maggiorazione che imposti tu, per il lavoro amministrativo e il rischio delle rate, dichiarata nel preventivo (capitolo 8). Cosa resta dovuto se il paziente interrompe: in proporzione al lavoro già svolto, come scritto nel preventivo; fallo verificare a un legale.</t>
        </is>
      </c>
    </row>
    <row r="26" ht="37.5" customHeight="1">
      <c r="A26" s="6" t="inlineStr">
        <is>
          <t>·</t>
        </is>
      </c>
      <c r="B26" s="10" t="inlineStr">
        <is>
          <t>Prezzo di ancoraggio: è un servizio vero, con i suoi contenuti e le sue ore in più, e acquistabile (il premium; sul prezzo al mese, il mese startup del capitolo 8). Non è mai un prezzo finto da barrare per mostrare uno sconto: la tua deontologia non lo ammette.</t>
        </is>
      </c>
    </row>
    <row r="27" ht="37.5" customHeight="1">
      <c r="A27" s="6" t="inlineStr">
        <is>
          <t>·</t>
        </is>
      </c>
      <c r="B27" s="10" t="inlineStr">
        <is>
          <t>Il prezzario resta privato: non si pubblica. Il prezzo arriva dentro la proposta di UN percorso, nel preventivo scritto, consegnato sempre prima della prestazione (una forma di trasparenza che la tua professione richiede, nelle modalità che verifichi con il tuo Ordine).</t>
        </is>
      </c>
    </row>
    <row r="28" ht="25" customHeight="1">
      <c r="A28" s="6" t="inlineStr">
        <is>
          <t>·</t>
        </is>
      </c>
      <c r="B28" s="10" t="inlineStr">
        <is>
          <t>Incasso non è guadagno. Questo foglio non è una consulenza fiscale: soglie, tasse e contributi li verifichi con il commercialista. Tetto del regime forfettario per il 2026: 85.000 € di ricavi annui, da verificare con il commercialista.</t>
        </is>
      </c>
    </row>
    <row r="29" ht="25" customHeight="1">
      <c r="A29" s="6" t="inlineStr">
        <is>
          <t>·</t>
        </is>
      </c>
      <c r="B29" s="10" t="inlineStr">
        <is>
          <t>Lo scontrino minimo è mostrato con un decimale (53,3 €/h) ma il foglio calcola con il valore esatto (53,33...): per questo alcuni prezzi minimi possono differire di 1 € dal conto fatto a mano con 53,3.</t>
        </is>
      </c>
    </row>
    <row r="31" ht="24" customHeight="1">
      <c r="B31" s="11" t="inlineStr">
        <is>
          <t>Si apre in Excel, Google Fogli e Numbers. Se una cella mostra un errore, controlla di aver scritto numeri (non testo) nelle celle verdi.</t>
        </is>
      </c>
    </row>
  </sheetData>
  <pageMargins left="0.5" right="0.5" top="0.6" bottom="0.6" header="0.5" footer="0.5"/>
  <pageSetup orientation="portrait" paperSize="9" fitToHeight="0" fitToWidth="1"/>
  <headerFooter>
    <oddHeader>&amp;R&amp;8 Nutrizionista completo · bonus</oddHeader>
    <oddFooter>&amp;C&amp;"Arial,Regular"&amp;8 Bonus del libro Nutrizionista completo · capitolo 9 · lazynutritionist.it</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4"/>
  <sheetViews>
    <sheetView showGridLines="0" workbookViewId="0">
      <pane xSplit="1" ySplit="13" topLeftCell="B14"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3" customWidth="1" min="3" max="3"/>
    <col width="12" customWidth="1" min="4" max="4"/>
    <col width="11" customWidth="1" min="5" max="5"/>
    <col width="11" customWidth="1" min="6" max="6"/>
    <col width="13" customWidth="1" min="7" max="7"/>
    <col width="13" customWidth="1" min="8" max="8"/>
    <col width="13" customWidth="1" min="9" max="9"/>
    <col width="12" customWidth="1" min="10" max="10"/>
    <col width="13" customWidth="1" min="11" max="11"/>
  </cols>
  <sheetData>
    <row r="1" ht="28" customHeight="1">
      <c r="A1" s="12" t="inlineStr">
        <is>
          <t>Foglio obiettivi</t>
        </is>
      </c>
    </row>
    <row r="2">
      <c r="A2" s="2" t="inlineStr">
        <is>
          <t>Bonus del libro Nutrizionista completo · capitolo 9 · lazynutritionist.it</t>
        </is>
      </c>
      <c r="B2" s="3" t="n"/>
      <c r="C2" s="3" t="n"/>
      <c r="D2" s="3" t="n"/>
      <c r="E2" s="3" t="n"/>
      <c r="F2" s="3" t="n"/>
      <c r="G2" s="3" t="n"/>
      <c r="H2" s="3" t="n"/>
      <c r="I2" s="3" t="n"/>
      <c r="J2" s="3" t="n"/>
      <c r="K2" s="3" t="n"/>
    </row>
    <row r="3">
      <c r="A3" s="13" t="inlineStr">
        <is>
          <t>Scontrino orario = incasso del servizio ÷ ore vere. Scontrino minimo = obiettivo annuo ÷ ore annue dedicate ai pazienti.</t>
        </is>
      </c>
    </row>
    <row r="4">
      <c r="B4" s="14" t="inlineStr">
        <is>
          <t>da compilare</t>
        </is>
      </c>
      <c r="C4" s="15" t="inlineStr">
        <is>
          <t>calcolato</t>
        </is>
      </c>
    </row>
    <row r="5" ht="20" customHeight="1">
      <c r="A5" s="4" t="inlineStr">
        <is>
          <t>1. Il tuo minimo</t>
        </is>
      </c>
      <c r="F5" s="16" t="inlineStr">
        <is>
          <t>Maggiorazioni</t>
        </is>
      </c>
    </row>
    <row r="6">
      <c r="A6" s="17" t="inlineStr">
        <is>
          <t>Obiettivo annuo di incasso</t>
        </is>
      </c>
      <c r="C6" s="18" t="n">
        <v>60000</v>
      </c>
      <c r="D6" s="19" t="inlineStr">
        <is>
          <t>Esempio cap. 9</t>
        </is>
      </c>
      <c r="F6" s="17" t="inlineStr">
        <is>
          <t>Maggiorazione del prezzo rateizzato</t>
        </is>
      </c>
      <c r="J6" s="20" t="n">
        <v>0.05</v>
      </c>
      <c r="K6" s="21" t="inlineStr">
        <is>
          <t>esempio 5%</t>
        </is>
      </c>
    </row>
    <row r="7">
      <c r="A7" s="17" t="inlineStr">
        <is>
          <t>Ore a settimana dedicate ai pazienti</t>
        </is>
      </c>
      <c r="C7" s="22" t="n">
        <v>25</v>
      </c>
      <c r="F7" s="17" t="inlineStr">
        <is>
          <t>Numero di rate</t>
        </is>
      </c>
      <c r="J7" s="22" t="n">
        <v>4</v>
      </c>
      <c r="K7" s="21" t="inlineStr">
        <is>
          <t>esempio 4</t>
        </is>
      </c>
    </row>
    <row r="8">
      <c r="A8" s="17" t="inlineStr">
        <is>
          <t>Settimane lavorative nell'anno</t>
        </is>
      </c>
      <c r="C8" s="22" t="n">
        <v>45</v>
      </c>
      <c r="F8" s="17" t="inlineStr">
        <is>
          <t>Maggiorazione del prezzo di ancoraggio</t>
        </is>
      </c>
      <c r="J8" s="20" t="n">
        <v>0.67</v>
      </c>
      <c r="K8" s="21" t="inlineStr">
        <is>
          <t>esempio +67%</t>
        </is>
      </c>
    </row>
    <row r="9">
      <c r="A9" s="17" t="inlineStr">
        <is>
          <t>Ore annue dedicate ai pazienti</t>
        </is>
      </c>
      <c r="C9" s="23">
        <f>C7*C8</f>
        <v>1125</v>
      </c>
      <c r="D9" s="21" t="inlineStr">
        <is>
          <t>solo visite, piani, messaggi</t>
        </is>
      </c>
      <c r="F9" s="24" t="inlineStr">
        <is>
          <t>L'ancoraggio è un servizio vero e acquistabile (il premium sul prezzo totale, il mese startup sul prezzo al mese), mai un prezzo finto da barrare.</t>
        </is>
      </c>
    </row>
    <row r="10">
      <c r="A10" s="25" t="inlineStr">
        <is>
          <t>Scontrino orario minimo</t>
        </is>
      </c>
      <c r="C10" s="26">
        <f>IFERROR(C6/C9,"")</f>
        <v>53.3333333333333</v>
      </c>
      <c r="D10" s="21" t="inlineStr">
        <is>
          <t>il tuo pavimento</t>
        </is>
      </c>
    </row>
    <row r="12" ht="20" customHeight="1">
      <c r="A12" s="4" t="inlineStr">
        <is>
          <t>2. I tuoi servizi</t>
        </is>
      </c>
    </row>
    <row r="13" ht="46" customHeight="1">
      <c r="A13" s="27" t="inlineStr">
        <is>
          <t>Servizio</t>
        </is>
      </c>
      <c r="B13" s="27" t="inlineStr">
        <is>
          <t>Ore vere per unità</t>
        </is>
      </c>
      <c r="C13" s="27" t="inlineStr">
        <is>
          <t>Prezzo (unica soluzione)</t>
        </is>
      </c>
      <c r="D13" s="27" t="inlineStr">
        <is>
          <t>Scontrino orario</t>
        </is>
      </c>
      <c r="E13" s="27" t="inlineStr">
        <is>
          <t>N. previsto nell'anno</t>
        </is>
      </c>
      <c r="F13" s="27" t="inlineStr">
        <is>
          <t>Ore nell'anno</t>
        </is>
      </c>
      <c r="G13" s="27" t="inlineStr">
        <is>
          <t>Incasso nell'anno</t>
        </is>
      </c>
      <c r="H13" s="27" t="inlineStr">
        <is>
          <t>Prezzo minimo (ore × minimo)</t>
        </is>
      </c>
      <c r="I13" s="27" t="inlineStr">
        <is>
          <t>Prezzo rateizzato</t>
        </is>
      </c>
      <c r="J13" s="27" t="inlineStr">
        <is>
          <t>Importo di ogni rata</t>
        </is>
      </c>
      <c r="K13" s="27" t="inlineStr">
        <is>
          <t>Prezzo di ancoraggio</t>
        </is>
      </c>
    </row>
    <row r="14">
      <c r="A14" s="28" t="inlineStr">
        <is>
          <t>Prima visita singola</t>
        </is>
      </c>
      <c r="B14" s="29" t="n">
        <v>3</v>
      </c>
      <c r="C14" s="18" t="n">
        <v>120</v>
      </c>
      <c r="D14" s="30">
        <f>IF(OR(B14="",C14=""),"",IFERROR(C14/B14,""))</f>
        <v>40</v>
      </c>
      <c r="E14" s="22" t="n">
        <v>20</v>
      </c>
      <c r="F14" s="31">
        <f>IF(OR(B14="",E14=""),"",B14*E14)</f>
        <v>60</v>
      </c>
      <c r="G14" s="32">
        <f>IF(OR(C14="",E14=""),"",C14*E14)</f>
        <v>2400</v>
      </c>
      <c r="H14" s="32">
        <f>IF(OR(B14="",$C$10=""),"",B14*$C$10)</f>
        <v>160</v>
      </c>
      <c r="I14" s="32">
        <f>IF(C14="","",C14*(1+$J$6))</f>
        <v>126</v>
      </c>
      <c r="J14" s="33">
        <f>IF(OR(I14="",$J$7=""),"",IFERROR(I14/$J$7,""))</f>
        <v>31.5</v>
      </c>
      <c r="K14" s="32">
        <f>IF(C14="","",C14*(1+$J$8))</f>
        <v>200.4</v>
      </c>
    </row>
    <row r="15">
      <c r="A15" s="28" t="inlineStr">
        <is>
          <t>Controllo</t>
        </is>
      </c>
      <c r="B15" s="29" t="n">
        <v>1.25</v>
      </c>
      <c r="C15" s="18" t="n">
        <v>80</v>
      </c>
      <c r="D15" s="30">
        <f>IF(OR(B15="",C15=""),"",IFERROR(C15/B15,""))</f>
        <v>64</v>
      </c>
      <c r="E15" s="22" t="n">
        <v>40</v>
      </c>
      <c r="F15" s="31">
        <f>IF(OR(B15="",E15=""),"",B15*E15)</f>
        <v>50</v>
      </c>
      <c r="G15" s="32">
        <f>IF(OR(C15="",E15=""),"",C15*E15)</f>
        <v>3200</v>
      </c>
      <c r="H15" s="32">
        <f>IF(OR(B15="",$C$10=""),"",B15*$C$10)</f>
        <v>66.6666666666667</v>
      </c>
      <c r="I15" s="32">
        <f>IF(C15="","",C15*(1+$J$6))</f>
        <v>84</v>
      </c>
      <c r="J15" s="33">
        <f>IF(OR(I15="",$J$7=""),"",IFERROR(I15/$J$7,""))</f>
        <v>21</v>
      </c>
      <c r="K15" s="32">
        <f>IF(C15="","",C15*(1+$J$8))</f>
        <v>133.6</v>
      </c>
    </row>
    <row r="16">
      <c r="A16" s="28" t="inlineStr">
        <is>
          <t>Percorso core annuale</t>
        </is>
      </c>
      <c r="B16" s="29" t="n">
        <v>16</v>
      </c>
      <c r="C16" s="18" t="n">
        <v>1500</v>
      </c>
      <c r="D16" s="30">
        <f>IF(OR(B16="",C16=""),"",IFERROR(C16/B16,""))</f>
        <v>93.75</v>
      </c>
      <c r="E16" s="22" t="n">
        <v>30</v>
      </c>
      <c r="F16" s="31">
        <f>IF(OR(B16="",E16=""),"",B16*E16)</f>
        <v>480</v>
      </c>
      <c r="G16" s="32">
        <f>IF(OR(C16="",E16=""),"",C16*E16)</f>
        <v>45000</v>
      </c>
      <c r="H16" s="32">
        <f>IF(OR(B16="",$C$10=""),"",B16*$C$10)</f>
        <v>853.333333333333</v>
      </c>
      <c r="I16" s="32">
        <f>IF(C16="","",C16*(1+$J$6))</f>
        <v>1575</v>
      </c>
      <c r="J16" s="33">
        <f>IF(OR(I16="",$J$7=""),"",IFERROR(I16/$J$7,""))</f>
        <v>393.75</v>
      </c>
      <c r="K16" s="32">
        <f>IF(C16="","",C16*(1+$J$8))</f>
        <v>2505</v>
      </c>
    </row>
    <row r="17">
      <c r="A17" s="28" t="inlineStr">
        <is>
          <t>Percorso premium annuale</t>
        </is>
      </c>
      <c r="B17" s="29" t="n">
        <v>33.5</v>
      </c>
      <c r="C17" s="18" t="n">
        <v>2500</v>
      </c>
      <c r="D17" s="30">
        <f>IF(OR(B17="",C17=""),"",IFERROR(C17/B17,""))</f>
        <v>74.6268656716418</v>
      </c>
      <c r="E17" s="22" t="n">
        <v>4</v>
      </c>
      <c r="F17" s="31">
        <f>IF(OR(B17="",E17=""),"",B17*E17)</f>
        <v>134</v>
      </c>
      <c r="G17" s="32">
        <f>IF(OR(C17="",E17=""),"",C17*E17)</f>
        <v>10000</v>
      </c>
      <c r="H17" s="32">
        <f>IF(OR(B17="",$C$10=""),"",B17*$C$10)</f>
        <v>1786.66666666667</v>
      </c>
      <c r="I17" s="32">
        <f>IF(C17="","",C17*(1+$J$6))</f>
        <v>2625</v>
      </c>
      <c r="J17" s="33">
        <f>IF(OR(I17="",$J$7=""),"",IFERROR(I17/$J$7,""))</f>
        <v>656.25</v>
      </c>
      <c r="K17" s="32">
        <f>IF(C17="","",C17*(1+$J$8))</f>
        <v>4175</v>
      </c>
    </row>
    <row r="18">
      <c r="A18" s="28" t="n"/>
      <c r="B18" s="29" t="n"/>
      <c r="C18" s="18" t="n"/>
      <c r="D18" s="30" t="str">
        <f>IF(OR(B18="",C18=""),"",IFERROR(C18/B18,""))</f>
        <v/>
      </c>
      <c r="E18" s="22" t="n"/>
      <c r="F18" s="31" t="str">
        <f>IF(OR(B18="",E18=""),"",B18*E18)</f>
        <v/>
      </c>
      <c r="G18" s="32" t="str">
        <f>IF(OR(C18="",E18=""),"",C18*E18)</f>
        <v/>
      </c>
      <c r="H18" s="32" t="str">
        <f>IF(OR(B18="",$C$10=""),"",B18*$C$10)</f>
        <v/>
      </c>
      <c r="I18" s="32" t="str">
        <f>IF(C18="","",C18*(1+$J$6))</f>
        <v/>
      </c>
      <c r="J18" s="33" t="str">
        <f>IF(OR(I18="",$J$7=""),"",IFERROR(I18/$J$7,""))</f>
        <v/>
      </c>
      <c r="K18" s="32" t="str">
        <f>IF(C18="","",C18*(1+$J$8))</f>
        <v/>
      </c>
    </row>
    <row r="19">
      <c r="A19" s="28" t="n"/>
      <c r="B19" s="29" t="n"/>
      <c r="C19" s="18" t="n"/>
      <c r="D19" s="30" t="str">
        <f>IF(OR(B19="",C19=""),"",IFERROR(C19/B19,""))</f>
        <v/>
      </c>
      <c r="E19" s="22" t="n"/>
      <c r="F19" s="31" t="str">
        <f>IF(OR(B19="",E19=""),"",B19*E19)</f>
        <v/>
      </c>
      <c r="G19" s="32" t="str">
        <f>IF(OR(C19="",E19=""),"",C19*E19)</f>
        <v/>
      </c>
      <c r="H19" s="32" t="str">
        <f>IF(OR(B19="",$C$10=""),"",B19*$C$10)</f>
        <v/>
      </c>
      <c r="I19" s="32" t="str">
        <f>IF(C19="","",C19*(1+$J$6))</f>
        <v/>
      </c>
      <c r="J19" s="33" t="str">
        <f>IF(OR(I19="",$J$7=""),"",IFERROR(I19/$J$7,""))</f>
        <v/>
      </c>
      <c r="K19" s="32" t="str">
        <f>IF(C19="","",C19*(1+$J$8))</f>
        <v/>
      </c>
    </row>
    <row r="20">
      <c r="A20" s="28" t="n"/>
      <c r="B20" s="29" t="n"/>
      <c r="C20" s="18" t="n"/>
      <c r="D20" s="30" t="str">
        <f>IF(OR(B20="",C20=""),"",IFERROR(C20/B20,""))</f>
        <v/>
      </c>
      <c r="E20" s="22" t="n"/>
      <c r="F20" s="31" t="str">
        <f>IF(OR(B20="",E20=""),"",B20*E20)</f>
        <v/>
      </c>
      <c r="G20" s="32" t="str">
        <f>IF(OR(C20="",E20=""),"",C20*E20)</f>
        <v/>
      </c>
      <c r="H20" s="32" t="str">
        <f>IF(OR(B20="",$C$10=""),"",B20*$C$10)</f>
        <v/>
      </c>
      <c r="I20" s="32" t="str">
        <f>IF(C20="","",C20*(1+$J$6))</f>
        <v/>
      </c>
      <c r="J20" s="33" t="str">
        <f>IF(OR(I20="",$J$7=""),"",IFERROR(I20/$J$7,""))</f>
        <v/>
      </c>
      <c r="K20" s="32" t="str">
        <f>IF(C20="","",C20*(1+$J$8))</f>
        <v/>
      </c>
    </row>
    <row r="21">
      <c r="A21" s="28" t="n"/>
      <c r="B21" s="29" t="n"/>
      <c r="C21" s="18" t="n"/>
      <c r="D21" s="30" t="str">
        <f>IF(OR(B21="",C21=""),"",IFERROR(C21/B21,""))</f>
        <v/>
      </c>
      <c r="E21" s="22" t="n"/>
      <c r="F21" s="31" t="str">
        <f>IF(OR(B21="",E21=""),"",B21*E21)</f>
        <v/>
      </c>
      <c r="G21" s="32" t="str">
        <f>IF(OR(C21="",E21=""),"",C21*E21)</f>
        <v/>
      </c>
      <c r="H21" s="32" t="str">
        <f>IF(OR(B21="",$C$10=""),"",B21*$C$10)</f>
        <v/>
      </c>
      <c r="I21" s="32" t="str">
        <f>IF(C21="","",C21*(1+$J$6))</f>
        <v/>
      </c>
      <c r="J21" s="33" t="str">
        <f>IF(OR(I21="",$J$7=""),"",IFERROR(I21/$J$7,""))</f>
        <v/>
      </c>
      <c r="K21" s="32" t="str">
        <f>IF(C21="","",C21*(1+$J$8))</f>
        <v/>
      </c>
    </row>
    <row r="22">
      <c r="A22" s="28" t="n"/>
      <c r="B22" s="29" t="n"/>
      <c r="C22" s="18" t="n"/>
      <c r="D22" s="30" t="str">
        <f>IF(OR(B22="",C22=""),"",IFERROR(C22/B22,""))</f>
        <v/>
      </c>
      <c r="E22" s="22" t="n"/>
      <c r="F22" s="31" t="str">
        <f>IF(OR(B22="",E22=""),"",B22*E22)</f>
        <v/>
      </c>
      <c r="G22" s="32" t="str">
        <f>IF(OR(C22="",E22=""),"",C22*E22)</f>
        <v/>
      </c>
      <c r="H22" s="32" t="str">
        <f>IF(OR(B22="",$C$10=""),"",B22*$C$10)</f>
        <v/>
      </c>
      <c r="I22" s="32" t="str">
        <f>IF(C22="","",C22*(1+$J$6))</f>
        <v/>
      </c>
      <c r="J22" s="33" t="str">
        <f>IF(OR(I22="",$J$7=""),"",IFERROR(I22/$J$7,""))</f>
        <v/>
      </c>
      <c r="K22" s="32" t="str">
        <f>IF(C22="","",C22*(1+$J$8))</f>
        <v/>
      </c>
    </row>
    <row r="23">
      <c r="A23" s="28" t="n"/>
      <c r="B23" s="29" t="n"/>
      <c r="C23" s="18" t="n"/>
      <c r="D23" s="30" t="str">
        <f>IF(OR(B23="",C23=""),"",IFERROR(C23/B23,""))</f>
        <v/>
      </c>
      <c r="E23" s="22" t="n"/>
      <c r="F23" s="31" t="str">
        <f>IF(OR(B23="",E23=""),"",B23*E23)</f>
        <v/>
      </c>
      <c r="G23" s="32" t="str">
        <f>IF(OR(C23="",E23=""),"",C23*E23)</f>
        <v/>
      </c>
      <c r="H23" s="32" t="str">
        <f>IF(OR(B23="",$C$10=""),"",B23*$C$10)</f>
        <v/>
      </c>
      <c r="I23" s="32" t="str">
        <f>IF(C23="","",C23*(1+$J$6))</f>
        <v/>
      </c>
      <c r="J23" s="33" t="str">
        <f>IF(OR(I23="",$J$7=""),"",IFERROR(I23/$J$7,""))</f>
        <v/>
      </c>
      <c r="K23" s="32" t="str">
        <f>IF(C23="","",C23*(1+$J$8))</f>
        <v/>
      </c>
    </row>
    <row r="24">
      <c r="A24" s="34" t="inlineStr">
        <is>
          <t>Totale</t>
        </is>
      </c>
      <c r="F24" s="35">
        <f>SUM(F14:F23)</f>
        <v>724</v>
      </c>
      <c r="G24" s="36">
        <f>SUM(G14:G23)</f>
        <v>60600</v>
      </c>
    </row>
    <row r="25">
      <c r="A25" s="21" t="inlineStr">
        <is>
          <t>Cella rossa = scontrino orario sotto il minimo. Tre mosse possibili: prezzo, ore vere, o smetti di vendere quel servizio da solo.</t>
        </is>
      </c>
    </row>
    <row r="27" ht="20" customHeight="1">
      <c r="A27" s="4" t="inlineStr">
        <is>
          <t>3. Riepilogo: ore e incasso contro l'obiettivo</t>
        </is>
      </c>
    </row>
    <row r="28" ht="32" customHeight="1">
      <c r="A28" s="27" t="inlineStr"/>
      <c r="B28" s="27" t="inlineStr"/>
      <c r="C28" s="27" t="inlineStr">
        <is>
          <t>Previsto</t>
        </is>
      </c>
      <c r="D28" s="27" t="inlineStr">
        <is>
          <t>Disponibile / obiettivo</t>
        </is>
      </c>
      <c r="E28" s="27" t="inlineStr">
        <is>
          <t>Differenza</t>
        </is>
      </c>
      <c r="F28" s="27" t="inlineStr">
        <is>
          <t>Lettura</t>
        </is>
      </c>
      <c r="G28" s="37" t="n"/>
      <c r="H28" s="37" t="n"/>
      <c r="I28" s="37" t="n"/>
      <c r="J28" s="37" t="n"/>
      <c r="K28" s="38" t="n"/>
    </row>
    <row r="29">
      <c r="A29" s="34" t="inlineStr">
        <is>
          <t>Ore annue con i pazienti</t>
        </is>
      </c>
      <c r="C29" s="35">
        <f>F24</f>
        <v>724</v>
      </c>
      <c r="D29" s="23">
        <f>C9</f>
        <v>1125</v>
      </c>
      <c r="E29" s="39">
        <f>D29-C29</f>
        <v>401</v>
      </c>
      <c r="F29" s="40" t="str">
        <f>IF(C29&lt;=D29,"Ti restano "&amp;ROUND(E29,0)&amp;" ore libere sulle ore che dedichi ai pazienti.","Ti mancano "&amp;ROUND(-E29,0)&amp;" ore: il mix non sta nella tua settimana. Rivedi numeri o ore vere.")</f>
        <v>Ti restano 401 ore libere sulle ore che dedichi ai pazienti.</v>
      </c>
    </row>
    <row r="30">
      <c r="A30" s="34" t="inlineStr">
        <is>
          <t>Incasso annuo</t>
        </is>
      </c>
      <c r="C30" s="36">
        <f>G24</f>
        <v>60600</v>
      </c>
      <c r="D30" s="32">
        <f>C6</f>
        <v>60000</v>
      </c>
      <c r="E30" s="39">
        <f>C30-D30</f>
        <v>600</v>
      </c>
      <c r="F30" s="40" t="str">
        <f>IF(C30&gt;=D30,"Obiettivo coperto: "&amp;ROUND(E30,0)&amp;" € sopra l'obiettivo.","Mancano "&amp;ROUND(-E30,0)&amp;" € all'obiettivo.")</f>
        <v>Obiettivo coperto: 600 € sopra l'obiettivo.</v>
      </c>
    </row>
    <row r="32" ht="20" customHeight="1">
      <c r="A32" s="4" t="inlineStr">
        <is>
          <t>4. Il prezzo minimo di un percorso nuovo</t>
        </is>
      </c>
    </row>
    <row r="33">
      <c r="A33" s="17" t="inlineStr">
        <is>
          <t>Ore vere del percorso che stai progettando</t>
        </is>
      </c>
      <c r="C33" s="29" t="n">
        <v>16</v>
      </c>
      <c r="D33" s="21" t="inlineStr">
        <is>
          <t>Esempio: percorso core da 16 ore vere</t>
        </is>
      </c>
    </row>
    <row r="34">
      <c r="A34" s="25" t="inlineStr">
        <is>
          <t>Prezzo minimo (ore vere × scontrino minimo)</t>
        </is>
      </c>
      <c r="C34" s="36">
        <f>IF(OR(C33="",C10=""),"",C33*C10)</f>
        <v>853.333333333333</v>
      </c>
      <c r="D34" s="21" t="inlineStr">
        <is>
          <t>Il pavimento, non il prezzo: sotto questa cifra il percorso non regge il tuo obiettivo.</t>
        </is>
      </c>
    </row>
  </sheetData>
  <mergeCells count="16">
    <mergeCell ref="A30:B30"/>
    <mergeCell ref="A29:B29"/>
    <mergeCell ref="A7:B7"/>
    <mergeCell ref="F7:I7"/>
    <mergeCell ref="F8:I8"/>
    <mergeCell ref="F28:K28"/>
    <mergeCell ref="F29:K29"/>
    <mergeCell ref="A33:B33"/>
    <mergeCell ref="A10:B10"/>
    <mergeCell ref="F9:K10"/>
    <mergeCell ref="A9:B9"/>
    <mergeCell ref="A8:B8"/>
    <mergeCell ref="F30:K30"/>
    <mergeCell ref="A6:B6"/>
    <mergeCell ref="F6:I6"/>
    <mergeCell ref="A34:B34"/>
  </mergeCells>
  <conditionalFormatting sqref="D14:D23">
    <cfRule type="expression" priority="1" dxfId="0" stopIfTrue="1">
      <formula>AND(ISNUMBER(D14),ISNUMBER($C$10),D14&lt;$C$10)</formula>
    </cfRule>
  </conditionalFormatting>
  <conditionalFormatting sqref="E29">
    <cfRule type="expression" priority="2" dxfId="0" stopIfTrue="1">
      <formula>E29&lt;0</formula>
    </cfRule>
  </conditionalFormatting>
  <conditionalFormatting sqref="E30">
    <cfRule type="expression" priority="3" dxfId="0" stopIfTrue="1">
      <formula>E30&lt;0</formula>
    </cfRule>
  </conditionalFormatting>
  <conditionalFormatting sqref="E29:E30">
    <cfRule type="expression" priority="4" dxfId="1" stopIfTrue="1">
      <formula>E29&gt;=0</formula>
    </cfRule>
  </conditionalFormatting>
  <dataValidations count="4">
    <dataValidation sqref="B14:C23" showDropDown="0" showInputMessage="0" showErrorMessage="1" allowBlank="1" error="Scrivi un numero (senza simboli)." type="decimal" operator="greaterThanOrEqual">
      <formula1>0</formula1>
    </dataValidation>
    <dataValidation sqref="E14:E23" showDropDown="0" showInputMessage="0" showErrorMessage="1" allowBlank="1" error="Scrivi un numero (senza simboli)." type="decimal" operator="greaterThanOrEqual">
      <formula1>0</formula1>
    </dataValidation>
    <dataValidation sqref="C6:C8" showDropDown="0" showInputMessage="0" showErrorMessage="1" allowBlank="1" error="Scrivi un numero (senza simboli)." type="decimal" operator="greaterThanOrEqual">
      <formula1>0</formula1>
    </dataValidation>
    <dataValidation sqref="J6:J8" showDropDown="0" showInputMessage="0" showErrorMessage="1" allowBlank="1" error="Scrivi un numero (senza simboli)." type="decimal" operator="greaterThanOrEqual">
      <formula1>0</formula1>
    </dataValidation>
  </dataValidations>
  <pageMargins left="0.5" right="0.5" top="0.6" bottom="0.6" header="0.5" footer="0.5"/>
  <pageSetup orientation="landscape" paperSize="9" fitToHeight="0" fitToWidth="1"/>
  <headerFooter>
    <oddHeader>&amp;R&amp;8 Nutrizionista completo · bonus</oddHeader>
    <oddFooter>&amp;C&amp;"Arial,Regular"&amp;8 Bonus del libro Nutrizionista completo · capitolo 9 · lazynutritionist.it</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K126"/>
  <sheetViews>
    <sheetView showGridLines="0" workbookViewId="0">
      <pane ySplit="6" topLeftCell="A7" activePane="bottomLeft" state="frozen"/>
      <selection pane="bottomLeft" activeCell="A1" sqref="A1"/>
    </sheetView>
  </sheetViews>
  <sheetFormatPr baseColWidth="8" defaultRowHeight="15"/>
  <cols>
    <col width="14" customWidth="1" min="1" max="1"/>
    <col width="28" customWidth="1" min="2" max="2"/>
    <col width="15" customWidth="1" min="3" max="3"/>
    <col width="10" customWidth="1" min="4" max="4"/>
    <col width="30" customWidth="1" min="5" max="5"/>
    <col width="3" customWidth="1" min="6" max="6"/>
    <col width="28" customWidth="1" min="7" max="7"/>
    <col width="12" customWidth="1" min="8" max="8"/>
    <col width="12" customWidth="1" min="9" max="9"/>
    <col width="14" customWidth="1" min="10" max="10"/>
    <col width="16" customWidth="1" min="11" max="11"/>
  </cols>
  <sheetData>
    <row r="1" ht="28" customHeight="1">
      <c r="A1" s="12" t="inlineStr">
        <is>
          <t>Ore vere: sette giorni segnati</t>
        </is>
      </c>
    </row>
    <row r="2">
      <c r="A2" s="2" t="inlineStr">
        <is>
          <t>Bonus del libro Nutrizionista completo · capitolo 9 · lazynutritionist.it</t>
        </is>
      </c>
      <c r="B2" s="3" t="n"/>
      <c r="C2" s="3" t="n"/>
      <c r="D2" s="3" t="n"/>
      <c r="E2" s="3" t="n"/>
      <c r="F2" s="3" t="n"/>
      <c r="G2" s="3" t="n"/>
      <c r="H2" s="3" t="n"/>
      <c r="I2" s="3" t="n"/>
      <c r="J2" s="3" t="n"/>
      <c r="K2" s="3" t="n"/>
    </row>
    <row r="3">
      <c r="A3" s="13" t="inlineStr">
        <is>
          <t>Ogni volta che tocchi qualcosa che riguarda un paziente, annoti servizio, attività e minuti. Due minuti al giorno.</t>
        </is>
      </c>
    </row>
    <row r="4">
      <c r="B4" s="14" t="inlineStr">
        <is>
          <t>da compilare</t>
        </is>
      </c>
      <c r="C4" s="15" t="inlineStr">
        <is>
          <t>calcolato</t>
        </is>
      </c>
    </row>
    <row r="6" ht="32" customHeight="1">
      <c r="A6" s="27" t="inlineStr">
        <is>
          <t>Giorno</t>
        </is>
      </c>
      <c r="B6" s="27" t="inlineStr">
        <is>
          <t>Servizio</t>
        </is>
      </c>
      <c r="C6" s="27" t="inlineStr">
        <is>
          <t>Attività</t>
        </is>
      </c>
      <c r="D6" s="27" t="inlineStr">
        <is>
          <t>Minuti</t>
        </is>
      </c>
      <c r="E6" s="27" t="inlineStr">
        <is>
          <t>Note (mai il nome del paziente)</t>
        </is>
      </c>
      <c r="G6" s="27" t="inlineStr">
        <is>
          <t>Per attività</t>
        </is>
      </c>
      <c r="H6" s="27" t="inlineStr">
        <is>
          <t>Minuti</t>
        </is>
      </c>
      <c r="I6" s="27" t="inlineStr">
        <is>
          <t>Ore</t>
        </is>
      </c>
    </row>
    <row r="7">
      <c r="A7" s="41" t="n"/>
      <c r="B7" s="28" t="n"/>
      <c r="C7" s="41" t="n"/>
      <c r="D7" s="22" t="n"/>
      <c r="E7" s="28" t="n"/>
      <c r="G7" s="42" t="inlineStr">
        <is>
          <t>Visita</t>
        </is>
      </c>
      <c r="H7" s="43">
        <f>SUMIF($C$7:$C$126,G7,$D$7:$D$126)</f>
        <v>0</v>
      </c>
      <c r="I7" s="31">
        <f>H7/60</f>
        <v>0</v>
      </c>
    </row>
    <row r="8">
      <c r="A8" s="41" t="n"/>
      <c r="B8" s="28" t="n"/>
      <c r="C8" s="41" t="n"/>
      <c r="D8" s="22" t="n"/>
      <c r="E8" s="28" t="n"/>
      <c r="G8" s="42" t="inlineStr">
        <is>
          <t>Piano</t>
        </is>
      </c>
      <c r="H8" s="43">
        <f>SUMIF($C$7:$C$126,G8,$D$7:$D$126)</f>
        <v>0</v>
      </c>
      <c r="I8" s="31">
        <f>H8/60</f>
        <v>0</v>
      </c>
    </row>
    <row r="9">
      <c r="A9" s="41" t="n"/>
      <c r="B9" s="28" t="n"/>
      <c r="C9" s="41" t="n"/>
      <c r="D9" s="22" t="n"/>
      <c r="E9" s="28" t="n"/>
      <c r="G9" s="42" t="inlineStr">
        <is>
          <t>Messaggi</t>
        </is>
      </c>
      <c r="H9" s="43">
        <f>SUMIF($C$7:$C$126,G9,$D$7:$D$126)</f>
        <v>0</v>
      </c>
      <c r="I9" s="31">
        <f>H9/60</f>
        <v>0</v>
      </c>
    </row>
    <row r="10">
      <c r="A10" s="41" t="n"/>
      <c r="B10" s="28" t="n"/>
      <c r="C10" s="41" t="n"/>
      <c r="D10" s="22" t="n"/>
      <c r="E10" s="28" t="n"/>
      <c r="G10" s="42" t="inlineStr">
        <is>
          <t>Email</t>
        </is>
      </c>
      <c r="H10" s="43">
        <f>SUMIF($C$7:$C$126,G10,$D$7:$D$126)</f>
        <v>0</v>
      </c>
      <c r="I10" s="31">
        <f>H10/60</f>
        <v>0</v>
      </c>
    </row>
    <row r="11">
      <c r="A11" s="41" t="n"/>
      <c r="B11" s="28" t="n"/>
      <c r="C11" s="41" t="n"/>
      <c r="D11" s="22" t="n"/>
      <c r="E11" s="28" t="n"/>
      <c r="G11" s="42" t="inlineStr">
        <is>
          <t>Burocrazia</t>
        </is>
      </c>
      <c r="H11" s="43">
        <f>SUMIF($C$7:$C$126,G11,$D$7:$D$126)</f>
        <v>0</v>
      </c>
      <c r="I11" s="31">
        <f>H11/60</f>
        <v>0</v>
      </c>
    </row>
    <row r="12">
      <c r="A12" s="41" t="n"/>
      <c r="B12" s="28" t="n"/>
      <c r="C12" s="41" t="n"/>
      <c r="D12" s="22" t="n"/>
      <c r="E12" s="28" t="n"/>
      <c r="G12" s="34" t="inlineStr">
        <is>
          <t>Totale della settimana</t>
        </is>
      </c>
      <c r="H12" s="44">
        <f>SUM(D7:D126)</f>
        <v>0</v>
      </c>
      <c r="I12" s="45">
        <f>H12/60</f>
        <v>0</v>
      </c>
    </row>
    <row r="13">
      <c r="A13" s="41" t="n"/>
      <c r="B13" s="28" t="n"/>
      <c r="C13" s="41" t="n"/>
      <c r="D13" s="22" t="n"/>
      <c r="E13" s="28" t="n"/>
      <c r="G13" s="42" t="inlineStr">
        <is>
          <t>Ore a settimana previste nel foglio Obiettivi</t>
        </is>
      </c>
      <c r="I13" s="31">
        <f>Obiettivi!C7</f>
        <v>25</v>
      </c>
    </row>
    <row r="14">
      <c r="A14" s="41" t="n"/>
      <c r="B14" s="28" t="n"/>
      <c r="C14" s="41" t="n"/>
      <c r="D14" s="22" t="n"/>
      <c r="E14" s="28" t="n"/>
      <c r="G14" s="42" t="inlineStr">
        <is>
          <t>Differenza (misurate − previste)</t>
        </is>
      </c>
      <c r="I14" s="46">
        <f>I12-I13</f>
        <v>-25</v>
      </c>
    </row>
    <row r="15">
      <c r="A15" s="41" t="n"/>
      <c r="B15" s="28" t="n"/>
      <c r="C15" s="41" t="n"/>
      <c r="D15" s="22" t="n"/>
      <c r="E15" s="28" t="n"/>
      <c r="G15" s="21" t="inlineStr">
        <is>
          <t>Dopo una settimana il lavoro fuori dall'appuntamento di solito pesa più di quanto pensavi.</t>
        </is>
      </c>
    </row>
    <row r="16">
      <c r="A16" s="41" t="n"/>
      <c r="B16" s="28" t="n"/>
      <c r="C16" s="41" t="n"/>
      <c r="D16" s="22" t="n"/>
      <c r="E16" s="28" t="n"/>
    </row>
    <row r="17" ht="46" customHeight="1">
      <c r="A17" s="41" t="n"/>
      <c r="B17" s="28" t="n"/>
      <c r="C17" s="41" t="n"/>
      <c r="D17" s="22" t="n"/>
      <c r="E17" s="28" t="n"/>
      <c r="G17" s="27" t="inlineStr">
        <is>
          <t>Per servizio</t>
        </is>
      </c>
      <c r="H17" s="27" t="inlineStr">
        <is>
          <t>Ore segnate</t>
        </is>
      </c>
      <c r="I17" s="27" t="inlineStr">
        <is>
          <t>Unità fatte nella settimana</t>
        </is>
      </c>
      <c r="J17" s="27" t="inlineStr">
        <is>
          <t>Ore vere per unità (misurate)</t>
        </is>
      </c>
      <c r="K17" s="27" t="inlineStr">
        <is>
          <t>Nel foglio Obiettivi</t>
        </is>
      </c>
    </row>
    <row r="18">
      <c r="A18" s="41" t="n"/>
      <c r="B18" s="28" t="n"/>
      <c r="C18" s="41" t="n"/>
      <c r="D18" s="22" t="n"/>
      <c r="E18" s="28" t="n"/>
      <c r="G18" s="40" t="str">
        <f>IF(Obiettivi!A14="","",Obiettivi!A14)</f>
        <v>Prima visita singola</v>
      </c>
      <c r="H18" s="31">
        <f>IF(G18="","",SUMIF($B$7:$B$126,G18,$D$7:$D$126)/60)</f>
        <v>0</v>
      </c>
      <c r="I18" s="22" t="n"/>
      <c r="J18" s="47" t="str">
        <f>IF(OR(G18="",I18="",I18=0),"",H18/I18)</f>
        <v/>
      </c>
      <c r="K18" s="47">
        <f>IF(G18="","",Obiettivi!B14)</f>
        <v>3</v>
      </c>
    </row>
    <row r="19">
      <c r="A19" s="41" t="n"/>
      <c r="B19" s="28" t="n"/>
      <c r="C19" s="41" t="n"/>
      <c r="D19" s="22" t="n"/>
      <c r="E19" s="28" t="n"/>
      <c r="G19" s="40" t="str">
        <f>IF(Obiettivi!A15="","",Obiettivi!A15)</f>
        <v>Controllo</v>
      </c>
      <c r="H19" s="31">
        <f>IF(G19="","",SUMIF($B$7:$B$126,G19,$D$7:$D$126)/60)</f>
        <v>0</v>
      </c>
      <c r="I19" s="22" t="n"/>
      <c r="J19" s="47" t="str">
        <f>IF(OR(G19="",I19="",I19=0),"",H19/I19)</f>
        <v/>
      </c>
      <c r="K19" s="47">
        <f>IF(G19="","",Obiettivi!B15)</f>
        <v>1.25</v>
      </c>
    </row>
    <row r="20">
      <c r="A20" s="41" t="n"/>
      <c r="B20" s="28" t="n"/>
      <c r="C20" s="41" t="n"/>
      <c r="D20" s="22" t="n"/>
      <c r="E20" s="28" t="n"/>
      <c r="G20" s="40" t="str">
        <f>IF(Obiettivi!A16="","",Obiettivi!A16)</f>
        <v>Percorso core annuale</v>
      </c>
      <c r="H20" s="31">
        <f>IF(G20="","",SUMIF($B$7:$B$126,G20,$D$7:$D$126)/60)</f>
        <v>0</v>
      </c>
      <c r="I20" s="22" t="n"/>
      <c r="J20" s="47" t="str">
        <f>IF(OR(G20="",I20="",I20=0),"",H20/I20)</f>
        <v/>
      </c>
      <c r="K20" s="47">
        <f>IF(G20="","",Obiettivi!B16)</f>
        <v>16</v>
      </c>
    </row>
    <row r="21">
      <c r="A21" s="41" t="n"/>
      <c r="B21" s="28" t="n"/>
      <c r="C21" s="41" t="n"/>
      <c r="D21" s="22" t="n"/>
      <c r="E21" s="28" t="n"/>
      <c r="G21" s="40" t="str">
        <f>IF(Obiettivi!A17="","",Obiettivi!A17)</f>
        <v>Percorso premium annuale</v>
      </c>
      <c r="H21" s="31">
        <f>IF(G21="","",SUMIF($B$7:$B$126,G21,$D$7:$D$126)/60)</f>
        <v>0</v>
      </c>
      <c r="I21" s="22" t="n"/>
      <c r="J21" s="47" t="str">
        <f>IF(OR(G21="",I21="",I21=0),"",H21/I21)</f>
        <v/>
      </c>
      <c r="K21" s="47">
        <f>IF(G21="","",Obiettivi!B17)</f>
        <v>33.5</v>
      </c>
    </row>
    <row r="22">
      <c r="A22" s="41" t="n"/>
      <c r="B22" s="28" t="n"/>
      <c r="C22" s="41" t="n"/>
      <c r="D22" s="22" t="n"/>
      <c r="E22" s="28" t="n"/>
      <c r="G22" s="40" t="str">
        <f>IF(Obiettivi!A18="","",Obiettivi!A18)</f>
        <v/>
      </c>
      <c r="H22" s="31" t="str">
        <f>IF(G22="","",SUMIF($B$7:$B$126,G22,$D$7:$D$126)/60)</f>
        <v/>
      </c>
      <c r="I22" s="22" t="n"/>
      <c r="J22" s="47" t="str">
        <f>IF(OR(G22="",I22="",I22=0),"",H22/I22)</f>
        <v/>
      </c>
      <c r="K22" s="47" t="str">
        <f>IF(G22="","",Obiettivi!B18)</f>
        <v/>
      </c>
    </row>
    <row r="23">
      <c r="A23" s="41" t="n"/>
      <c r="B23" s="28" t="n"/>
      <c r="C23" s="41" t="n"/>
      <c r="D23" s="22" t="n"/>
      <c r="E23" s="28" t="n"/>
      <c r="G23" s="40" t="str">
        <f>IF(Obiettivi!A19="","",Obiettivi!A19)</f>
        <v/>
      </c>
      <c r="H23" s="31" t="str">
        <f>IF(G23="","",SUMIF($B$7:$B$126,G23,$D$7:$D$126)/60)</f>
        <v/>
      </c>
      <c r="I23" s="22" t="n"/>
      <c r="J23" s="47" t="str">
        <f>IF(OR(G23="",I23="",I23=0),"",H23/I23)</f>
        <v/>
      </c>
      <c r="K23" s="47" t="str">
        <f>IF(G23="","",Obiettivi!B19)</f>
        <v/>
      </c>
    </row>
    <row r="24">
      <c r="A24" s="41" t="n"/>
      <c r="B24" s="28" t="n"/>
      <c r="C24" s="41" t="n"/>
      <c r="D24" s="22" t="n"/>
      <c r="E24" s="28" t="n"/>
      <c r="G24" s="40" t="str">
        <f>IF(Obiettivi!A20="","",Obiettivi!A20)</f>
        <v/>
      </c>
      <c r="H24" s="31" t="str">
        <f>IF(G24="","",SUMIF($B$7:$B$126,G24,$D$7:$D$126)/60)</f>
        <v/>
      </c>
      <c r="I24" s="22" t="n"/>
      <c r="J24" s="47" t="str">
        <f>IF(OR(G24="",I24="",I24=0),"",H24/I24)</f>
        <v/>
      </c>
      <c r="K24" s="47" t="str">
        <f>IF(G24="","",Obiettivi!B20)</f>
        <v/>
      </c>
    </row>
    <row r="25">
      <c r="A25" s="41" t="n"/>
      <c r="B25" s="28" t="n"/>
      <c r="C25" s="41" t="n"/>
      <c r="D25" s="22" t="n"/>
      <c r="E25" s="28" t="n"/>
      <c r="G25" s="40" t="str">
        <f>IF(Obiettivi!A21="","",Obiettivi!A21)</f>
        <v/>
      </c>
      <c r="H25" s="31" t="str">
        <f>IF(G25="","",SUMIF($B$7:$B$126,G25,$D$7:$D$126)/60)</f>
        <v/>
      </c>
      <c r="I25" s="22" t="n"/>
      <c r="J25" s="47" t="str">
        <f>IF(OR(G25="",I25="",I25=0),"",H25/I25)</f>
        <v/>
      </c>
      <c r="K25" s="47" t="str">
        <f>IF(G25="","",Obiettivi!B21)</f>
        <v/>
      </c>
    </row>
    <row r="26">
      <c r="A26" s="41" t="n"/>
      <c r="B26" s="28" t="n"/>
      <c r="C26" s="41" t="n"/>
      <c r="D26" s="22" t="n"/>
      <c r="E26" s="28" t="n"/>
      <c r="G26" s="40" t="str">
        <f>IF(Obiettivi!A22="","",Obiettivi!A22)</f>
        <v/>
      </c>
      <c r="H26" s="31" t="str">
        <f>IF(G26="","",SUMIF($B$7:$B$126,G26,$D$7:$D$126)/60)</f>
        <v/>
      </c>
      <c r="I26" s="22" t="n"/>
      <c r="J26" s="47" t="str">
        <f>IF(OR(G26="",I26="",I26=0),"",H26/I26)</f>
        <v/>
      </c>
      <c r="K26" s="47" t="str">
        <f>IF(G26="","",Obiettivi!B22)</f>
        <v/>
      </c>
    </row>
    <row r="27">
      <c r="A27" s="41" t="n"/>
      <c r="B27" s="28" t="n"/>
      <c r="C27" s="41" t="n"/>
      <c r="D27" s="22" t="n"/>
      <c r="E27" s="28" t="n"/>
      <c r="G27" s="40" t="str">
        <f>IF(Obiettivi!A23="","",Obiettivi!A23)</f>
        <v/>
      </c>
      <c r="H27" s="31" t="str">
        <f>IF(G27="","",SUMIF($B$7:$B$126,G27,$D$7:$D$126)/60)</f>
        <v/>
      </c>
      <c r="I27" s="22" t="n"/>
      <c r="J27" s="47" t="str">
        <f>IF(OR(G27="",I27="",I27=0),"",H27/I27)</f>
        <v/>
      </c>
      <c r="K27" s="47" t="str">
        <f>IF(G27="","",Obiettivi!B23)</f>
        <v/>
      </c>
    </row>
    <row r="28">
      <c r="A28" s="41" t="n"/>
      <c r="B28" s="28" t="n"/>
      <c r="C28" s="41" t="n"/>
      <c r="D28" s="22" t="n"/>
      <c r="E28" s="28" t="n"/>
    </row>
    <row r="29">
      <c r="A29" s="41" t="n"/>
      <c r="B29" s="28" t="n"/>
      <c r="C29" s="41" t="n"/>
      <c r="D29" s="22" t="n"/>
      <c r="E29" s="28" t="n"/>
      <c r="G29" s="24" t="inlineStr">
        <is>
          <t>Scrivi quante unità di ogni servizio hai erogato nella settimana: il foglio divide le ore segnate e ti dà le ore vere per unità, da riportare nel foglio Obiettivi.</t>
        </is>
      </c>
    </row>
    <row r="30">
      <c r="A30" s="41" t="n"/>
      <c r="B30" s="28" t="n"/>
      <c r="C30" s="41" t="n"/>
      <c r="D30" s="22" t="n"/>
      <c r="E30" s="28" t="n"/>
    </row>
    <row r="31">
      <c r="A31" s="41" t="n"/>
      <c r="B31" s="28" t="n"/>
      <c r="C31" s="41" t="n"/>
      <c r="D31" s="22" t="n"/>
      <c r="E31" s="28" t="n"/>
    </row>
    <row r="32">
      <c r="A32" s="41" t="n"/>
      <c r="B32" s="28" t="n"/>
      <c r="C32" s="41" t="n"/>
      <c r="D32" s="22" t="n"/>
      <c r="E32" s="28" t="n"/>
    </row>
    <row r="33">
      <c r="A33" s="41" t="n"/>
      <c r="B33" s="28" t="n"/>
      <c r="C33" s="41" t="n"/>
      <c r="D33" s="22" t="n"/>
      <c r="E33" s="28" t="n"/>
    </row>
    <row r="34">
      <c r="A34" s="41" t="n"/>
      <c r="B34" s="28" t="n"/>
      <c r="C34" s="41" t="n"/>
      <c r="D34" s="22" t="n"/>
      <c r="E34" s="28" t="n"/>
    </row>
    <row r="35">
      <c r="A35" s="41" t="n"/>
      <c r="B35" s="28" t="n"/>
      <c r="C35" s="41" t="n"/>
      <c r="D35" s="22" t="n"/>
      <c r="E35" s="28" t="n"/>
    </row>
    <row r="36">
      <c r="A36" s="41" t="n"/>
      <c r="B36" s="28" t="n"/>
      <c r="C36" s="41" t="n"/>
      <c r="D36" s="22" t="n"/>
      <c r="E36" s="28" t="n"/>
    </row>
    <row r="37">
      <c r="A37" s="41" t="n"/>
      <c r="B37" s="28" t="n"/>
      <c r="C37" s="41" t="n"/>
      <c r="D37" s="22" t="n"/>
      <c r="E37" s="28" t="n"/>
    </row>
    <row r="38">
      <c r="A38" s="41" t="n"/>
      <c r="B38" s="28" t="n"/>
      <c r="C38" s="41" t="n"/>
      <c r="D38" s="22" t="n"/>
      <c r="E38" s="28" t="n"/>
    </row>
    <row r="39">
      <c r="A39" s="41" t="n"/>
      <c r="B39" s="28" t="n"/>
      <c r="C39" s="41" t="n"/>
      <c r="D39" s="22" t="n"/>
      <c r="E39" s="28" t="n"/>
    </row>
    <row r="40">
      <c r="A40" s="41" t="n"/>
      <c r="B40" s="28" t="n"/>
      <c r="C40" s="41" t="n"/>
      <c r="D40" s="22" t="n"/>
      <c r="E40" s="28" t="n"/>
    </row>
    <row r="41">
      <c r="A41" s="41" t="n"/>
      <c r="B41" s="28" t="n"/>
      <c r="C41" s="41" t="n"/>
      <c r="D41" s="22" t="n"/>
      <c r="E41" s="28" t="n"/>
    </row>
    <row r="42">
      <c r="A42" s="41" t="n"/>
      <c r="B42" s="28" t="n"/>
      <c r="C42" s="41" t="n"/>
      <c r="D42" s="22" t="n"/>
      <c r="E42" s="28" t="n"/>
    </row>
    <row r="43">
      <c r="A43" s="41" t="n"/>
      <c r="B43" s="28" t="n"/>
      <c r="C43" s="41" t="n"/>
      <c r="D43" s="22" t="n"/>
      <c r="E43" s="28" t="n"/>
    </row>
    <row r="44">
      <c r="A44" s="41" t="n"/>
      <c r="B44" s="28" t="n"/>
      <c r="C44" s="41" t="n"/>
      <c r="D44" s="22" t="n"/>
      <c r="E44" s="28" t="n"/>
    </row>
    <row r="45">
      <c r="A45" s="41" t="n"/>
      <c r="B45" s="28" t="n"/>
      <c r="C45" s="41" t="n"/>
      <c r="D45" s="22" t="n"/>
      <c r="E45" s="28" t="n"/>
    </row>
    <row r="46">
      <c r="A46" s="41" t="n"/>
      <c r="B46" s="28" t="n"/>
      <c r="C46" s="41" t="n"/>
      <c r="D46" s="22" t="n"/>
      <c r="E46" s="28" t="n"/>
    </row>
    <row r="47">
      <c r="A47" s="41" t="n"/>
      <c r="B47" s="28" t="n"/>
      <c r="C47" s="41" t="n"/>
      <c r="D47" s="22" t="n"/>
      <c r="E47" s="28" t="n"/>
    </row>
    <row r="48">
      <c r="A48" s="41" t="n"/>
      <c r="B48" s="28" t="n"/>
      <c r="C48" s="41" t="n"/>
      <c r="D48" s="22" t="n"/>
      <c r="E48" s="28" t="n"/>
    </row>
    <row r="49">
      <c r="A49" s="41" t="n"/>
      <c r="B49" s="28" t="n"/>
      <c r="C49" s="41" t="n"/>
      <c r="D49" s="22" t="n"/>
      <c r="E49" s="28" t="n"/>
    </row>
    <row r="50">
      <c r="A50" s="41" t="n"/>
      <c r="B50" s="28" t="n"/>
      <c r="C50" s="41" t="n"/>
      <c r="D50" s="22" t="n"/>
      <c r="E50" s="28" t="n"/>
    </row>
    <row r="51">
      <c r="A51" s="41" t="n"/>
      <c r="B51" s="28" t="n"/>
      <c r="C51" s="41" t="n"/>
      <c r="D51" s="22" t="n"/>
      <c r="E51" s="28" t="n"/>
    </row>
    <row r="52">
      <c r="A52" s="41" t="n"/>
      <c r="B52" s="28" t="n"/>
      <c r="C52" s="41" t="n"/>
      <c r="D52" s="22" t="n"/>
      <c r="E52" s="28" t="n"/>
    </row>
    <row r="53">
      <c r="A53" s="41" t="n"/>
      <c r="B53" s="28" t="n"/>
      <c r="C53" s="41" t="n"/>
      <c r="D53" s="22" t="n"/>
      <c r="E53" s="28" t="n"/>
    </row>
    <row r="54">
      <c r="A54" s="41" t="n"/>
      <c r="B54" s="28" t="n"/>
      <c r="C54" s="41" t="n"/>
      <c r="D54" s="22" t="n"/>
      <c r="E54" s="28" t="n"/>
    </row>
    <row r="55">
      <c r="A55" s="41" t="n"/>
      <c r="B55" s="28" t="n"/>
      <c r="C55" s="41" t="n"/>
      <c r="D55" s="22" t="n"/>
      <c r="E55" s="28" t="n"/>
    </row>
    <row r="56">
      <c r="A56" s="41" t="n"/>
      <c r="B56" s="28" t="n"/>
      <c r="C56" s="41" t="n"/>
      <c r="D56" s="22" t="n"/>
      <c r="E56" s="28" t="n"/>
    </row>
    <row r="57">
      <c r="A57" s="41" t="n"/>
      <c r="B57" s="28" t="n"/>
      <c r="C57" s="41" t="n"/>
      <c r="D57" s="22" t="n"/>
      <c r="E57" s="28" t="n"/>
    </row>
    <row r="58">
      <c r="A58" s="41" t="n"/>
      <c r="B58" s="28" t="n"/>
      <c r="C58" s="41" t="n"/>
      <c r="D58" s="22" t="n"/>
      <c r="E58" s="28" t="n"/>
    </row>
    <row r="59">
      <c r="A59" s="41" t="n"/>
      <c r="B59" s="28" t="n"/>
      <c r="C59" s="41" t="n"/>
      <c r="D59" s="22" t="n"/>
      <c r="E59" s="28" t="n"/>
    </row>
    <row r="60">
      <c r="A60" s="41" t="n"/>
      <c r="B60" s="28" t="n"/>
      <c r="C60" s="41" t="n"/>
      <c r="D60" s="22" t="n"/>
      <c r="E60" s="28" t="n"/>
    </row>
    <row r="61">
      <c r="A61" s="41" t="n"/>
      <c r="B61" s="28" t="n"/>
      <c r="C61" s="41" t="n"/>
      <c r="D61" s="22" t="n"/>
      <c r="E61" s="28" t="n"/>
    </row>
    <row r="62">
      <c r="A62" s="41" t="n"/>
      <c r="B62" s="28" t="n"/>
      <c r="C62" s="41" t="n"/>
      <c r="D62" s="22" t="n"/>
      <c r="E62" s="28" t="n"/>
    </row>
    <row r="63">
      <c r="A63" s="41" t="n"/>
      <c r="B63" s="28" t="n"/>
      <c r="C63" s="41" t="n"/>
      <c r="D63" s="22" t="n"/>
      <c r="E63" s="28" t="n"/>
    </row>
    <row r="64">
      <c r="A64" s="41" t="n"/>
      <c r="B64" s="28" t="n"/>
      <c r="C64" s="41" t="n"/>
      <c r="D64" s="22" t="n"/>
      <c r="E64" s="28" t="n"/>
    </row>
    <row r="65">
      <c r="A65" s="41" t="n"/>
      <c r="B65" s="28" t="n"/>
      <c r="C65" s="41" t="n"/>
      <c r="D65" s="22" t="n"/>
      <c r="E65" s="28" t="n"/>
    </row>
    <row r="66">
      <c r="A66" s="41" t="n"/>
      <c r="B66" s="28" t="n"/>
      <c r="C66" s="41" t="n"/>
      <c r="D66" s="22" t="n"/>
      <c r="E66" s="28" t="n"/>
    </row>
    <row r="67">
      <c r="A67" s="41" t="n"/>
      <c r="B67" s="28" t="n"/>
      <c r="C67" s="41" t="n"/>
      <c r="D67" s="22" t="n"/>
      <c r="E67" s="28" t="n"/>
    </row>
    <row r="68">
      <c r="A68" s="41" t="n"/>
      <c r="B68" s="28" t="n"/>
      <c r="C68" s="41" t="n"/>
      <c r="D68" s="22" t="n"/>
      <c r="E68" s="28" t="n"/>
    </row>
    <row r="69">
      <c r="A69" s="41" t="n"/>
      <c r="B69" s="28" t="n"/>
      <c r="C69" s="41" t="n"/>
      <c r="D69" s="22" t="n"/>
      <c r="E69" s="28" t="n"/>
    </row>
    <row r="70">
      <c r="A70" s="41" t="n"/>
      <c r="B70" s="28" t="n"/>
      <c r="C70" s="41" t="n"/>
      <c r="D70" s="22" t="n"/>
      <c r="E70" s="28" t="n"/>
    </row>
    <row r="71">
      <c r="A71" s="41" t="n"/>
      <c r="B71" s="28" t="n"/>
      <c r="C71" s="41" t="n"/>
      <c r="D71" s="22" t="n"/>
      <c r="E71" s="28" t="n"/>
    </row>
    <row r="72">
      <c r="A72" s="41" t="n"/>
      <c r="B72" s="28" t="n"/>
      <c r="C72" s="41" t="n"/>
      <c r="D72" s="22" t="n"/>
      <c r="E72" s="28" t="n"/>
    </row>
    <row r="73">
      <c r="A73" s="41" t="n"/>
      <c r="B73" s="28" t="n"/>
      <c r="C73" s="41" t="n"/>
      <c r="D73" s="22" t="n"/>
      <c r="E73" s="28" t="n"/>
    </row>
    <row r="74">
      <c r="A74" s="41" t="n"/>
      <c r="B74" s="28" t="n"/>
      <c r="C74" s="41" t="n"/>
      <c r="D74" s="22" t="n"/>
      <c r="E74" s="28" t="n"/>
    </row>
    <row r="75">
      <c r="A75" s="41" t="n"/>
      <c r="B75" s="28" t="n"/>
      <c r="C75" s="41" t="n"/>
      <c r="D75" s="22" t="n"/>
      <c r="E75" s="28" t="n"/>
    </row>
    <row r="76">
      <c r="A76" s="41" t="n"/>
      <c r="B76" s="28" t="n"/>
      <c r="C76" s="41" t="n"/>
      <c r="D76" s="22" t="n"/>
      <c r="E76" s="28" t="n"/>
    </row>
    <row r="77">
      <c r="A77" s="41" t="n"/>
      <c r="B77" s="28" t="n"/>
      <c r="C77" s="41" t="n"/>
      <c r="D77" s="22" t="n"/>
      <c r="E77" s="28" t="n"/>
    </row>
    <row r="78">
      <c r="A78" s="41" t="n"/>
      <c r="B78" s="28" t="n"/>
      <c r="C78" s="41" t="n"/>
      <c r="D78" s="22" t="n"/>
      <c r="E78" s="28" t="n"/>
    </row>
    <row r="79">
      <c r="A79" s="41" t="n"/>
      <c r="B79" s="28" t="n"/>
      <c r="C79" s="41" t="n"/>
      <c r="D79" s="22" t="n"/>
      <c r="E79" s="28" t="n"/>
    </row>
    <row r="80">
      <c r="A80" s="41" t="n"/>
      <c r="B80" s="28" t="n"/>
      <c r="C80" s="41" t="n"/>
      <c r="D80" s="22" t="n"/>
      <c r="E80" s="28" t="n"/>
    </row>
    <row r="81">
      <c r="A81" s="41" t="n"/>
      <c r="B81" s="28" t="n"/>
      <c r="C81" s="41" t="n"/>
      <c r="D81" s="22" t="n"/>
      <c r="E81" s="28" t="n"/>
    </row>
    <row r="82">
      <c r="A82" s="41" t="n"/>
      <c r="B82" s="28" t="n"/>
      <c r="C82" s="41" t="n"/>
      <c r="D82" s="22" t="n"/>
      <c r="E82" s="28" t="n"/>
    </row>
    <row r="83">
      <c r="A83" s="41" t="n"/>
      <c r="B83" s="28" t="n"/>
      <c r="C83" s="41" t="n"/>
      <c r="D83" s="22" t="n"/>
      <c r="E83" s="28" t="n"/>
    </row>
    <row r="84">
      <c r="A84" s="41" t="n"/>
      <c r="B84" s="28" t="n"/>
      <c r="C84" s="41" t="n"/>
      <c r="D84" s="22" t="n"/>
      <c r="E84" s="28" t="n"/>
    </row>
    <row r="85">
      <c r="A85" s="41" t="n"/>
      <c r="B85" s="28" t="n"/>
      <c r="C85" s="41" t="n"/>
      <c r="D85" s="22" t="n"/>
      <c r="E85" s="28" t="n"/>
    </row>
    <row r="86">
      <c r="A86" s="41" t="n"/>
      <c r="B86" s="28" t="n"/>
      <c r="C86" s="41" t="n"/>
      <c r="D86" s="22" t="n"/>
      <c r="E86" s="28" t="n"/>
    </row>
    <row r="87">
      <c r="A87" s="41" t="n"/>
      <c r="B87" s="28" t="n"/>
      <c r="C87" s="41" t="n"/>
      <c r="D87" s="22" t="n"/>
      <c r="E87" s="28" t="n"/>
    </row>
    <row r="88">
      <c r="A88" s="41" t="n"/>
      <c r="B88" s="28" t="n"/>
      <c r="C88" s="41" t="n"/>
      <c r="D88" s="22" t="n"/>
      <c r="E88" s="28" t="n"/>
    </row>
    <row r="89">
      <c r="A89" s="41" t="n"/>
      <c r="B89" s="28" t="n"/>
      <c r="C89" s="41" t="n"/>
      <c r="D89" s="22" t="n"/>
      <c r="E89" s="28" t="n"/>
    </row>
    <row r="90">
      <c r="A90" s="41" t="n"/>
      <c r="B90" s="28" t="n"/>
      <c r="C90" s="41" t="n"/>
      <c r="D90" s="22" t="n"/>
      <c r="E90" s="28" t="n"/>
    </row>
    <row r="91">
      <c r="A91" s="41" t="n"/>
      <c r="B91" s="28" t="n"/>
      <c r="C91" s="41" t="n"/>
      <c r="D91" s="22" t="n"/>
      <c r="E91" s="28" t="n"/>
    </row>
    <row r="92">
      <c r="A92" s="41" t="n"/>
      <c r="B92" s="28" t="n"/>
      <c r="C92" s="41" t="n"/>
      <c r="D92" s="22" t="n"/>
      <c r="E92" s="28" t="n"/>
    </row>
    <row r="93">
      <c r="A93" s="41" t="n"/>
      <c r="B93" s="28" t="n"/>
      <c r="C93" s="41" t="n"/>
      <c r="D93" s="22" t="n"/>
      <c r="E93" s="28" t="n"/>
    </row>
    <row r="94">
      <c r="A94" s="41" t="n"/>
      <c r="B94" s="28" t="n"/>
      <c r="C94" s="41" t="n"/>
      <c r="D94" s="22" t="n"/>
      <c r="E94" s="28" t="n"/>
    </row>
    <row r="95">
      <c r="A95" s="41" t="n"/>
      <c r="B95" s="28" t="n"/>
      <c r="C95" s="41" t="n"/>
      <c r="D95" s="22" t="n"/>
      <c r="E95" s="28" t="n"/>
    </row>
    <row r="96">
      <c r="A96" s="41" t="n"/>
      <c r="B96" s="28" t="n"/>
      <c r="C96" s="41" t="n"/>
      <c r="D96" s="22" t="n"/>
      <c r="E96" s="28" t="n"/>
    </row>
    <row r="97">
      <c r="A97" s="41" t="n"/>
      <c r="B97" s="28" t="n"/>
      <c r="C97" s="41" t="n"/>
      <c r="D97" s="22" t="n"/>
      <c r="E97" s="28" t="n"/>
    </row>
    <row r="98">
      <c r="A98" s="41" t="n"/>
      <c r="B98" s="28" t="n"/>
      <c r="C98" s="41" t="n"/>
      <c r="D98" s="22" t="n"/>
      <c r="E98" s="28" t="n"/>
    </row>
    <row r="99">
      <c r="A99" s="41" t="n"/>
      <c r="B99" s="28" t="n"/>
      <c r="C99" s="41" t="n"/>
      <c r="D99" s="22" t="n"/>
      <c r="E99" s="28" t="n"/>
    </row>
    <row r="100">
      <c r="A100" s="41" t="n"/>
      <c r="B100" s="28" t="n"/>
      <c r="C100" s="41" t="n"/>
      <c r="D100" s="22" t="n"/>
      <c r="E100" s="28" t="n"/>
    </row>
    <row r="101">
      <c r="A101" s="41" t="n"/>
      <c r="B101" s="28" t="n"/>
      <c r="C101" s="41" t="n"/>
      <c r="D101" s="22" t="n"/>
      <c r="E101" s="28" t="n"/>
    </row>
    <row r="102">
      <c r="A102" s="41" t="n"/>
      <c r="B102" s="28" t="n"/>
      <c r="C102" s="41" t="n"/>
      <c r="D102" s="22" t="n"/>
      <c r="E102" s="28" t="n"/>
    </row>
    <row r="103">
      <c r="A103" s="41" t="n"/>
      <c r="B103" s="28" t="n"/>
      <c r="C103" s="41" t="n"/>
      <c r="D103" s="22" t="n"/>
      <c r="E103" s="28" t="n"/>
    </row>
    <row r="104">
      <c r="A104" s="41" t="n"/>
      <c r="B104" s="28" t="n"/>
      <c r="C104" s="41" t="n"/>
      <c r="D104" s="22" t="n"/>
      <c r="E104" s="28" t="n"/>
    </row>
    <row r="105">
      <c r="A105" s="41" t="n"/>
      <c r="B105" s="28" t="n"/>
      <c r="C105" s="41" t="n"/>
      <c r="D105" s="22" t="n"/>
      <c r="E105" s="28" t="n"/>
    </row>
    <row r="106">
      <c r="A106" s="41" t="n"/>
      <c r="B106" s="28" t="n"/>
      <c r="C106" s="41" t="n"/>
      <c r="D106" s="22" t="n"/>
      <c r="E106" s="28" t="n"/>
    </row>
    <row r="107">
      <c r="A107" s="41" t="n"/>
      <c r="B107" s="28" t="n"/>
      <c r="C107" s="41" t="n"/>
      <c r="D107" s="22" t="n"/>
      <c r="E107" s="28" t="n"/>
    </row>
    <row r="108">
      <c r="A108" s="41" t="n"/>
      <c r="B108" s="28" t="n"/>
      <c r="C108" s="41" t="n"/>
      <c r="D108" s="22" t="n"/>
      <c r="E108" s="28" t="n"/>
    </row>
    <row r="109">
      <c r="A109" s="41" t="n"/>
      <c r="B109" s="28" t="n"/>
      <c r="C109" s="41" t="n"/>
      <c r="D109" s="22" t="n"/>
      <c r="E109" s="28" t="n"/>
    </row>
    <row r="110">
      <c r="A110" s="41" t="n"/>
      <c r="B110" s="28" t="n"/>
      <c r="C110" s="41" t="n"/>
      <c r="D110" s="22" t="n"/>
      <c r="E110" s="28" t="n"/>
    </row>
    <row r="111">
      <c r="A111" s="41" t="n"/>
      <c r="B111" s="28" t="n"/>
      <c r="C111" s="41" t="n"/>
      <c r="D111" s="22" t="n"/>
      <c r="E111" s="28" t="n"/>
    </row>
    <row r="112">
      <c r="A112" s="41" t="n"/>
      <c r="B112" s="28" t="n"/>
      <c r="C112" s="41" t="n"/>
      <c r="D112" s="22" t="n"/>
      <c r="E112" s="28" t="n"/>
    </row>
    <row r="113">
      <c r="A113" s="41" t="n"/>
      <c r="B113" s="28" t="n"/>
      <c r="C113" s="41" t="n"/>
      <c r="D113" s="22" t="n"/>
      <c r="E113" s="28" t="n"/>
    </row>
    <row r="114">
      <c r="A114" s="41" t="n"/>
      <c r="B114" s="28" t="n"/>
      <c r="C114" s="41" t="n"/>
      <c r="D114" s="22" t="n"/>
      <c r="E114" s="28" t="n"/>
    </row>
    <row r="115">
      <c r="A115" s="41" t="n"/>
      <c r="B115" s="28" t="n"/>
      <c r="C115" s="41" t="n"/>
      <c r="D115" s="22" t="n"/>
      <c r="E115" s="28" t="n"/>
    </row>
    <row r="116">
      <c r="A116" s="41" t="n"/>
      <c r="B116" s="28" t="n"/>
      <c r="C116" s="41" t="n"/>
      <c r="D116" s="22" t="n"/>
      <c r="E116" s="28" t="n"/>
    </row>
    <row r="117">
      <c r="A117" s="41" t="n"/>
      <c r="B117" s="28" t="n"/>
      <c r="C117" s="41" t="n"/>
      <c r="D117" s="22" t="n"/>
      <c r="E117" s="28" t="n"/>
    </row>
    <row r="118">
      <c r="A118" s="41" t="n"/>
      <c r="B118" s="28" t="n"/>
      <c r="C118" s="41" t="n"/>
      <c r="D118" s="22" t="n"/>
      <c r="E118" s="28" t="n"/>
    </row>
    <row r="119">
      <c r="A119" s="41" t="n"/>
      <c r="B119" s="28" t="n"/>
      <c r="C119" s="41" t="n"/>
      <c r="D119" s="22" t="n"/>
      <c r="E119" s="28" t="n"/>
    </row>
    <row r="120">
      <c r="A120" s="41" t="n"/>
      <c r="B120" s="28" t="n"/>
      <c r="C120" s="41" t="n"/>
      <c r="D120" s="22" t="n"/>
      <c r="E120" s="28" t="n"/>
    </row>
    <row r="121">
      <c r="A121" s="41" t="n"/>
      <c r="B121" s="28" t="n"/>
      <c r="C121" s="41" t="n"/>
      <c r="D121" s="22" t="n"/>
      <c r="E121" s="28" t="n"/>
    </row>
    <row r="122">
      <c r="A122" s="41" t="n"/>
      <c r="B122" s="28" t="n"/>
      <c r="C122" s="41" t="n"/>
      <c r="D122" s="22" t="n"/>
      <c r="E122" s="28" t="n"/>
    </row>
    <row r="123">
      <c r="A123" s="41" t="n"/>
      <c r="B123" s="28" t="n"/>
      <c r="C123" s="41" t="n"/>
      <c r="D123" s="22" t="n"/>
      <c r="E123" s="28" t="n"/>
    </row>
    <row r="124">
      <c r="A124" s="41" t="n"/>
      <c r="B124" s="28" t="n"/>
      <c r="C124" s="41" t="n"/>
      <c r="D124" s="22" t="n"/>
      <c r="E124" s="28" t="n"/>
    </row>
    <row r="125">
      <c r="A125" s="41" t="n"/>
      <c r="B125" s="28" t="n"/>
      <c r="C125" s="41" t="n"/>
      <c r="D125" s="22" t="n"/>
      <c r="E125" s="28" t="n"/>
    </row>
    <row r="126">
      <c r="A126" s="41" t="n"/>
      <c r="B126" s="28" t="n"/>
      <c r="C126" s="41" t="n"/>
      <c r="D126" s="22" t="n"/>
      <c r="E126" s="28" t="n"/>
    </row>
  </sheetData>
  <mergeCells count="1">
    <mergeCell ref="G29:K30"/>
  </mergeCells>
  <dataValidations count="4">
    <dataValidation sqref="A7:A126" showDropDown="0" showInputMessage="0" showErrorMessage="0" allowBlank="1" type="list">
      <formula1>"Lunedì,Martedì,Mercoledì,Giovedì,Venerdì,Sabato,Domenica"</formula1>
    </dataValidation>
    <dataValidation sqref="C7:C126" showDropDown="0" showInputMessage="0" showErrorMessage="0" allowBlank="1" type="list">
      <formula1>"Visita,Piano,Messaggi,Email,Burocrazia"</formula1>
    </dataValidation>
    <dataValidation sqref="B7:B126" showDropDown="0" showInputMessage="0" showErrorMessage="0" allowBlank="1" type="list">
      <formula1>=Obiettivi!$A$14:$A$23</formula1>
    </dataValidation>
    <dataValidation sqref="D7:D126" showDropDown="0" showInputMessage="0" showErrorMessage="1" allowBlank="1" error="Scrivi un numero (senza simboli)." type="decimal" operator="greaterThanOrEqual">
      <formula1>0</formula1>
    </dataValidation>
  </dataValidations>
  <pageMargins left="0.5" right="0.5" top="0.6" bottom="0.6" header="0.5" footer="0.5"/>
  <pageSetup orientation="landscape" paperSize="9" fitToHeight="0" fitToWidth="1"/>
  <headerFooter>
    <oddHeader>&amp;R&amp;8 Nutrizionista completo · bonus</oddHeader>
    <oddFooter>&amp;C&amp;"Arial,Regular"&amp;8 Bonus del libro Nutrizionista completo · capitolo 9 · lazynutritionist.it</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52" customWidth="1" min="1" max="1"/>
    <col width="16" customWidth="1" min="2" max="2"/>
    <col width="50" customWidth="1" min="3" max="3"/>
  </cols>
  <sheetData>
    <row r="1" ht="28" customHeight="1">
      <c r="A1" s="12" t="inlineStr">
        <is>
          <t>L'obiettivo si costruisce al contrario</t>
        </is>
      </c>
    </row>
    <row r="2">
      <c r="A2" s="2" t="inlineStr">
        <is>
          <t>Bonus del libro Nutrizionista completo · capitolo 9 · lazynutritionist.it</t>
        </is>
      </c>
      <c r="B2" s="3" t="n"/>
      <c r="C2" s="3" t="n"/>
    </row>
    <row r="3">
      <c r="A3" s="13" t="inlineStr">
        <is>
          <t>Parti da quanto vuoi che ti resti, aggiungi i costi, aggiungi tasse e contributi: ottieni l'incasso necessario.</t>
        </is>
      </c>
    </row>
    <row r="4">
      <c r="B4" s="14" t="inlineStr">
        <is>
          <t>da compilare</t>
        </is>
      </c>
      <c r="C4" s="15" t="inlineStr">
        <is>
          <t>calcolato</t>
        </is>
      </c>
    </row>
    <row r="6">
      <c r="A6" s="17" t="inlineStr">
        <is>
          <t>Quello che vuoi che ti resti (netto)</t>
        </is>
      </c>
      <c r="B6" s="18" t="n">
        <v>36000</v>
      </c>
      <c r="C6" s="19" t="inlineStr">
        <is>
          <t>Esempio puramente illustrativo (cap. 9)</t>
        </is>
      </c>
    </row>
    <row r="7">
      <c r="A7" s="17" t="inlineStr">
        <is>
          <t>Costi dell'attività</t>
        </is>
      </c>
      <c r="B7" s="18" t="n">
        <v>8000</v>
      </c>
      <c r="C7" s="21" t="inlineStr">
        <is>
          <t>stanze o percentuali alle strutture, software, assicurazione, formazione, strumenti, commercialista</t>
        </is>
      </c>
    </row>
    <row r="8">
      <c r="A8" s="17" t="inlineStr">
        <is>
          <t>Tasse e contributi (per ipotesi: chiedi al commercialista)</t>
        </is>
      </c>
      <c r="B8" s="18" t="n">
        <v>16000</v>
      </c>
      <c r="C8" s="21" t="inlineStr">
        <is>
          <t>dipendono dal regime, dalla cassa e dall'anno</t>
        </is>
      </c>
    </row>
    <row r="9">
      <c r="A9" s="25" t="inlineStr">
        <is>
          <t>Obiettivo di incasso</t>
        </is>
      </c>
      <c r="B9" s="36">
        <f>SUM(B6:B8)</f>
        <v>60000</v>
      </c>
      <c r="C9" s="21" t="inlineStr">
        <is>
          <t>è il numero da scrivere nel foglio Obiettivi</t>
        </is>
      </c>
    </row>
    <row r="11" ht="20" customHeight="1">
      <c r="A11" s="4" t="inlineStr">
        <is>
          <t>Perché non partire dal netto</t>
        </is>
      </c>
    </row>
    <row r="12">
      <c r="A12" s="17" t="inlineStr">
        <is>
          <t>Ore annue dedicate ai pazienti (dal foglio Obiettivi)</t>
        </is>
      </c>
      <c r="B12" s="23">
        <f>Obiettivi!C9</f>
        <v>1125</v>
      </c>
    </row>
    <row r="13">
      <c r="A13" s="25" t="inlineStr">
        <is>
          <t>Scontrino minimo calcolato sull'obiettivo di incasso</t>
        </is>
      </c>
      <c r="B13" s="26">
        <f>IFERROR(B9/B12,"")</f>
        <v>53.3333333333333</v>
      </c>
    </row>
    <row r="14">
      <c r="A14" s="17" t="inlineStr">
        <is>
          <t>Scontrino minimo se usassi il netto come obiettivo</t>
        </is>
      </c>
      <c r="B14" s="48">
        <f>IFERROR(B6/B12,"")</f>
        <v>32</v>
      </c>
    </row>
    <row r="15">
      <c r="A15" s="17" t="inlineStr">
        <is>
          <t>Quanto più basso sarebbe il pavimento</t>
        </is>
      </c>
      <c r="B15" s="49">
        <f>IFERROR(1-B14/B13,"")</f>
        <v>0.4</v>
      </c>
      <c r="C15" s="21" t="inlineStr">
        <is>
          <t>avresti messo i prezzi su un pavimento sbagliato</t>
        </is>
      </c>
    </row>
    <row r="17" ht="20" customHeight="1">
      <c r="A17" s="4" t="inlineStr">
        <is>
          <t>Il tetto del forfettario</t>
        </is>
      </c>
    </row>
    <row r="18">
      <c r="A18" s="17" t="inlineStr">
        <is>
          <t>Tetto di ricavi del regime forfettario (2026, da verificare)</t>
        </is>
      </c>
      <c r="B18" s="18" t="n">
        <v>85000</v>
      </c>
    </row>
    <row r="19">
      <c r="A19" s="17" t="inlineStr">
        <is>
          <t>Distanza del tuo obiettivo dal tetto</t>
        </is>
      </c>
      <c r="B19" s="50">
        <f>B18-B9</f>
        <v>25000</v>
      </c>
    </row>
    <row r="20">
      <c r="A20" s="21" t="inlineStr">
        <is>
          <t>Se il tuo obiettivo si avvicina al tetto, il capitolo 23 e il commercialista ti servono prima, non dopo. Questo foglio non è una consulenza fiscale.</t>
        </is>
      </c>
    </row>
  </sheetData>
  <pageMargins left="0.5" right="0.5" top="0.6" bottom="0.6" header="0.5" footer="0.5"/>
  <pageSetup orientation="portrait" paperSize="9" fitToHeight="0" fitToWidth="1"/>
  <headerFooter>
    <oddHeader>&amp;R&amp;8 Nutrizionista completo · bonus</oddHeader>
    <oddFooter>&amp;C&amp;"Arial,Regular"&amp;8 Bonus del libro Nutrizionista completo · capitolo 9 · lazynutritionist.it</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2026-10-21T18:19:46Z</dcterms:created>
  <dcterms:modified xmlns:dcterms="http://purl.org/dc/terms/" xmlns:xsi="http://www.w3.org/2001/XMLSchema-instance" xsi:type="dcterms:W3CDTF">2026-10-21T18:19:46Z</dcterms:modified>
</cp:coreProperties>
</file>