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Calcolo" sheetId="2" state="visible" r:id="rId2"/>
  </sheets>
  <definedNames>
    <definedName name="_xlnm.Print_Area" localSheetId="1">'Calcolo'!$A$1:$U$38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00 &quot;€&quot;"/>
    <numFmt numFmtId="166" formatCode="#,##0.0"/>
    <numFmt numFmtId="167" formatCode="&quot;≈ &quot;0"/>
  </numFmts>
  <fonts count="15">
    <font>
      <name val="Calibri"/>
      <family val="2"/>
      <color theme="1"/>
      <sz val="11"/>
      <scheme val="minor"/>
    </font>
    <font>
      <name val="Arial"/>
      <b val="1"/>
      <i val="1"/>
      <color rgb="00243640"/>
      <sz val="20"/>
    </font>
    <font>
      <name val="Arial"/>
      <color rgb="006B7A80"/>
      <sz val="8"/>
    </font>
    <font>
      <name val="Arial"/>
      <b val="1"/>
      <i val="1"/>
      <color rgb="00538952"/>
      <sz val="12"/>
    </font>
    <font>
      <name val="Arial"/>
      <color rgb="00243640"/>
      <sz val="10"/>
    </font>
    <font>
      <name val="Arial"/>
      <b val="1"/>
      <color rgb="00538952"/>
      <sz val="10"/>
    </font>
    <font>
      <name val="Arial"/>
      <color rgb="003A4A52"/>
      <sz val="9"/>
    </font>
    <font>
      <name val="Arial"/>
      <i val="1"/>
      <color rgb="006B7A80"/>
      <sz val="8"/>
    </font>
    <font>
      <name val="Arial"/>
      <b val="1"/>
      <i val="1"/>
      <color rgb="00243640"/>
      <sz val="18"/>
    </font>
    <font>
      <name val="Arial"/>
      <i val="1"/>
      <color rgb="00538952"/>
      <sz val="10"/>
    </font>
    <font>
      <name val="Arial"/>
      <color rgb="00243640"/>
      <sz val="8"/>
    </font>
    <font>
      <name val="Arial"/>
      <b val="1"/>
      <color rgb="00538952"/>
      <sz val="8"/>
    </font>
    <font>
      <name val="Arial"/>
      <b val="1"/>
      <color rgb="00243640"/>
      <sz val="10"/>
    </font>
    <font>
      <name val="Arial"/>
      <b val="1"/>
      <color rgb="00243640"/>
      <sz val="11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DDF2DC"/>
        <bgColor rgb="00DDF2DC"/>
      </patternFill>
    </fill>
    <fill>
      <patternFill patternType="solid">
        <fgColor rgb="00F3F5F4"/>
        <bgColor rgb="00F3F5F4"/>
      </patternFill>
    </fill>
    <fill>
      <patternFill patternType="solid">
        <fgColor rgb="00E3E9EC"/>
        <bgColor rgb="00E3E9EC"/>
      </patternFill>
    </fill>
    <fill>
      <patternFill patternType="solid">
        <fgColor rgb="00243640"/>
        <bgColor rgb="00243640"/>
      </patternFill>
    </fill>
  </fills>
  <borders count="4">
    <border>
      <left/>
      <right/>
      <top/>
      <bottom/>
      <diagonal/>
    </border>
    <border>
      <bottom style="medium">
        <color rgb="007DCE7A"/>
      </bottom>
    </border>
    <border>
      <left style="thin">
        <color rgb="007DCE7A"/>
      </left>
      <right style="thin">
        <color rgb="007DCE7A"/>
      </right>
      <top style="thin">
        <color rgb="007DCE7A"/>
      </top>
      <bottom style="thin">
        <color rgb="007DCE7A"/>
      </bottom>
    </border>
    <border>
      <left style="thin">
        <color rgb="00CFD8D1"/>
      </left>
      <right style="thin">
        <color rgb="00CFD8D1"/>
      </right>
      <top style="thin">
        <color rgb="00CFD8D1"/>
      </top>
      <bottom style="thin">
        <color rgb="00CFD8D1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horizontal="right" vertical="top"/>
    </xf>
    <xf numFmtId="0" fontId="4" fillId="2" borderId="2" pivotButton="0" quotePrefix="0" xfId="0"/>
    <xf numFmtId="0" fontId="4" fillId="3" borderId="3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0" borderId="0" pivotButton="0" quotePrefix="0" xfId="0"/>
    <xf numFmtId="0" fontId="10" fillId="2" borderId="2" applyAlignment="1" pivotButton="0" quotePrefix="0" xfId="0">
      <alignment horizontal="center"/>
    </xf>
    <xf numFmtId="0" fontId="10" fillId="3" borderId="3" applyAlignment="1" pivotButton="0" quotePrefix="0" xfId="0">
      <alignment horizontal="center"/>
    </xf>
    <xf numFmtId="0" fontId="2" fillId="0" borderId="0" pivotButton="0" quotePrefix="0" xfId="0"/>
    <xf numFmtId="0" fontId="4" fillId="0" borderId="0" applyAlignment="1" pivotButton="0" quotePrefix="0" xfId="0">
      <alignment vertical="center"/>
    </xf>
    <xf numFmtId="164" fontId="4" fillId="2" borderId="2" applyAlignment="1" pivotButton="0" quotePrefix="0" xfId="0">
      <alignment horizontal="right" vertical="center"/>
    </xf>
    <xf numFmtId="0" fontId="11" fillId="0" borderId="0" pivotButton="0" quotePrefix="0" xfId="0"/>
    <xf numFmtId="3" fontId="4" fillId="2" borderId="2" applyAlignment="1" pivotButton="0" quotePrefix="0" xfId="0">
      <alignment horizontal="right" vertical="center"/>
    </xf>
    <xf numFmtId="9" fontId="4" fillId="2" borderId="2" applyAlignment="1" pivotButton="0" quotePrefix="0" xfId="0">
      <alignment horizontal="right" vertical="center"/>
    </xf>
    <xf numFmtId="164" fontId="4" fillId="3" borderId="3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 indent="1"/>
    </xf>
    <xf numFmtId="165" fontId="4" fillId="3" borderId="3" applyAlignment="1" pivotButton="0" quotePrefix="0" xfId="0">
      <alignment horizontal="right" vertical="center"/>
    </xf>
    <xf numFmtId="0" fontId="12" fillId="0" borderId="0" applyAlignment="1" pivotButton="0" quotePrefix="0" xfId="0">
      <alignment vertical="center"/>
    </xf>
    <xf numFmtId="0" fontId="13" fillId="4" borderId="3" applyAlignment="1" pivotButton="0" quotePrefix="0" xfId="0">
      <alignment horizontal="center" vertical="center"/>
    </xf>
    <xf numFmtId="166" fontId="13" fillId="4" borderId="3" applyAlignment="1" pivotButton="0" quotePrefix="0" xfId="0">
      <alignment horizontal="right" vertical="center"/>
    </xf>
    <xf numFmtId="167" fontId="4" fillId="3" borderId="3" applyAlignment="1" pivotButton="0" quotePrefix="0" xfId="0">
      <alignment horizontal="right" vertical="center"/>
    </xf>
    <xf numFmtId="0" fontId="4" fillId="3" borderId="3" applyAlignment="1" pivotButton="0" quotePrefix="0" xfId="0">
      <alignment horizontal="left" vertical="center" wrapText="1"/>
    </xf>
    <xf numFmtId="0" fontId="14" fillId="5" borderId="3" applyAlignment="1" pivotButton="0" quotePrefix="0" xfId="0">
      <alignment horizontal="center" vertical="center" wrapText="1"/>
    </xf>
    <xf numFmtId="3" fontId="4" fillId="2" borderId="2" applyAlignment="1" pivotButton="0" quotePrefix="0" xfId="0">
      <alignment horizontal="center" vertical="center"/>
    </xf>
    <xf numFmtId="0" fontId="4" fillId="3" borderId="3" applyAlignment="1" pivotButton="0" quotePrefix="0" xfId="0">
      <alignment horizontal="center" vertical="center"/>
    </xf>
    <xf numFmtId="164" fontId="4" fillId="2" borderId="2" applyAlignment="1" pivotButton="0" quotePrefix="0" xfId="0">
      <alignment horizontal="center" vertical="center"/>
    </xf>
    <xf numFmtId="9" fontId="4" fillId="2" borderId="2" applyAlignment="1" pivotButton="0" quotePrefix="0" xfId="0">
      <alignment horizontal="center" vertical="center"/>
    </xf>
    <xf numFmtId="166" fontId="4" fillId="3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Costo mensile per te</a:t>
            </a:r>
          </a:p>
        </rich>
      </tx>
    </title>
    <plotArea>
      <lineChart>
        <grouping val="standard"/>
        <ser>
          <idx val="0"/>
          <order val="0"/>
          <tx>
            <strRef>
              <f>'Calcolo'!K5</f>
            </strRef>
          </tx>
          <spPr>
            <a:ln xmlns:a="http://schemas.openxmlformats.org/drawingml/2006/main" w="32000">
              <a:solidFill>
                <a:srgbClr val="53895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'Calcolo'!$J$6:$J$21</f>
            </numRef>
          </cat>
          <val>
            <numRef>
              <f>'Calcolo'!$K$6:$K$21</f>
            </numRef>
          </val>
        </ser>
        <ser>
          <idx val="1"/>
          <order val="1"/>
          <tx>
            <strRef>
              <f>'Calcolo'!L5</f>
            </strRef>
          </tx>
          <spPr>
            <a:ln xmlns:a="http://schemas.openxmlformats.org/drawingml/2006/main" w="32000">
              <a:solidFill>
                <a:srgbClr val="24364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'Calcolo'!$J$6:$J$21</f>
            </numRef>
          </cat>
          <val>
            <numRef>
              <f>'Calcolo'!$L$6:$L$21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Pazienti al mese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€ al mese</a:t>
                </a:r>
              </a:p>
            </rich>
          </tx>
        </title>
        <numFmt formatCode="#,##0 &quot;€&quot;" sourceLinked="0"/>
        <majorTickMark val="none"/>
        <minorTickMark val="none"/>
        <crossAx val="10"/>
      </valAx>
    </plotArea>
    <legend>
      <legendPos val="b"/>
    </legend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54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2" customHeight="1">
      <c r="A1" s="1" t="inlineStr">
        <is>
          <t>Percentuale o affitto</t>
        </is>
      </c>
    </row>
    <row r="2">
      <c r="A2" s="2" t="inlineStr">
        <is>
          <t>Bonus del libro Nutrizionista completo · capitolo 10 · lazynutritionist.it</t>
        </is>
      </c>
      <c r="B2" s="3" t="n"/>
    </row>
    <row r="4">
      <c r="A4" s="4" t="inlineStr">
        <is>
          <t>A cosa serve</t>
        </is>
      </c>
    </row>
    <row r="5" ht="42" customHeight="1">
      <c r="B5" s="5" t="inlineStr">
        <is>
          <t>Lavori in una palestra, in un centro o in uno studio e la struttura ti propone una percentuale sull'incassato oppure un affitto fisso. Inserisci rata media, pazienti al mese, percentuale e affitto: il foglio ti dà il costo mensile delle due formule, quale conviene e il punto di pareggio.</t>
        </is>
      </c>
    </row>
    <row r="6" ht="28" customHeight="1">
      <c r="B6" s="5" t="inlineStr">
        <is>
          <t>La regola: la percentuale conviene all'inizio, quando il rischio è tuo e il flusso lo porta la struttura; l'affitto conviene quando il tuo volume è alto e prevedibile.</t>
        </is>
      </c>
    </row>
    <row r="8">
      <c r="A8" s="4" t="inlineStr">
        <is>
          <t>Come si usa</t>
        </is>
      </c>
    </row>
    <row r="9" ht="42" customHeight="1">
      <c r="A9" s="6" t="inlineStr">
        <is>
          <t>1.</t>
        </is>
      </c>
      <c r="B9" s="5" t="inlineStr">
        <is>
          <t>Nel foglio "Calcolo" scrivi la rata media mensile per paziente (quanto ti paga in media al mese chi segui lì), i pazienti al mese (le persone che in quel mese ti pagano una rata), la percentuale proposta e l'affitto proposto o stimato.</t>
        </is>
      </c>
    </row>
    <row r="10" ht="28" customHeight="1">
      <c r="A10" s="6" t="inlineStr">
        <is>
          <t>2.</t>
        </is>
      </c>
      <c r="B10" s="5" t="inlineStr">
        <is>
          <t>Leggi il risultato: costo con la percentuale, costo con l'affitto, quale conviene e di quanto, al mese e all'anno.</t>
        </is>
      </c>
    </row>
    <row r="11" ht="28" customHeight="1">
      <c r="A11" s="6" t="inlineStr">
        <is>
          <t>3.</t>
        </is>
      </c>
      <c r="B11" s="5" t="inlineStr">
        <is>
          <t>Guarda il pareggio: è il numero di pazienti al mese oltre il quale l'affitto costa meno della percentuale. Segna da che parte del pareggio sei.</t>
        </is>
      </c>
    </row>
    <row r="12" ht="28" customHeight="1">
      <c r="A12" s="6" t="inlineStr">
        <is>
          <t>4.</t>
        </is>
      </c>
      <c r="B12" s="5" t="inlineStr">
        <is>
          <t>Usa la tabella e la griglia sotto per vedere come si sposta il confine se cambiano percentuale o affitto. Rifai il conto per ogni struttura dove lavori.</t>
        </is>
      </c>
    </row>
    <row r="13" ht="28" customHeight="1">
      <c r="A13" s="6" t="inlineStr">
        <is>
          <t>5.</t>
        </is>
      </c>
      <c r="B13" s="5" t="inlineStr">
        <is>
          <t>Porta i numeri al titolare insieme alla bozza dell'accordo scritto (checklist in otto voci e clausola-tipo: sono negli altri bonus del capitolo 10).</t>
        </is>
      </c>
    </row>
    <row r="15">
      <c r="A15" s="4" t="inlineStr">
        <is>
          <t>Colori</t>
        </is>
      </c>
    </row>
    <row r="16">
      <c r="B16" s="7" t="inlineStr">
        <is>
          <t>Verde chiaro: celle da compilare. Scrivi solo qui.</t>
        </is>
      </c>
    </row>
    <row r="17">
      <c r="B17" s="8" t="inlineStr">
        <is>
          <t>Grigio: celle calcolate con le formule. Non scriverci sopra, si aggiornano da sole.</t>
        </is>
      </c>
    </row>
    <row r="19" ht="28" customHeight="1">
      <c r="B19" s="9" t="inlineStr">
        <is>
          <t>Le celle verdi contengono l'Esempio del capitolo 10: rata media 250 € al mese, 25% sull'incassato oppure 700 € di affitto fisso, 20 pazienti al mese. Sostituiscili con i tuoi numeri.</t>
        </is>
      </c>
    </row>
    <row r="21">
      <c r="A21" s="4" t="inlineStr">
        <is>
          <t>Da sapere</t>
        </is>
      </c>
    </row>
    <row r="22" ht="50" customHeight="1">
      <c r="A22" s="6" t="inlineStr">
        <is>
          <t>·</t>
        </is>
      </c>
      <c r="B22" s="10" t="inlineStr">
        <is>
          <t>Il flusso non sta nella tabella: con la percentuale la struttura ti porta persone, con l'affitto no. Se passi all'affitto e la reception smette di presentarti ai soci, i pazienti possono calare (per esempio da 20 a 12 in un anno). Per questo molti accordi maturi sono misti: affitto base più una percentuale ridotta sui pazienti arrivati dalla struttura.</t>
        </is>
      </c>
    </row>
    <row r="23" ht="25" customHeight="1">
      <c r="A23" s="6" t="inlineStr">
        <is>
          <t>·</t>
        </is>
      </c>
      <c r="B23" s="10" t="inlineStr">
        <is>
          <t>La percentuale va scritta per origine del paziente (solo quelli arrivati dalla struttura o anche quelli che porti tu) e sull'incassato, non sul fatturato; va rivista a date fisse, per esempio ogni dodici mesi, con i numeri sul tavolo.</t>
        </is>
      </c>
    </row>
    <row r="24" ht="37.5" customHeight="1">
      <c r="A24" s="6" t="inlineStr">
        <is>
          <t>·</t>
        </is>
      </c>
      <c r="B24" s="10" t="inlineStr">
        <is>
          <t>Se la struttura è di proprietà di un medico, o è diretta da un medico che ti invia pazienti, il compenso deve pagare solo spazio e servizi, a canone o con criteri scritti e proporzionati: altrimenti può sembrare un compenso per l'invio di pazienti, che è vietato (capitolo 15). Nel dubbio, chiedi al tuo Ordine.</t>
        </is>
      </c>
    </row>
    <row r="25" ht="25" customHeight="1">
      <c r="A25" s="6" t="inlineStr">
        <is>
          <t>·</t>
        </is>
      </c>
      <c r="B25" s="10" t="inlineStr">
        <is>
          <t>"Pari": il foglio scrive "circa pari" quando sei a meno di un paziente dal pareggio, cioè quando la differenza tra le due formule vale meno della quota di un paziente.</t>
        </is>
      </c>
    </row>
    <row r="26" ht="14" customHeight="1">
      <c r="A26" s="6" t="inlineStr">
        <is>
          <t>·</t>
        </is>
      </c>
      <c r="B26" s="10" t="inlineStr">
        <is>
          <t>Questo foglio fa i conti; non è una consulenza legale né fiscale.</t>
        </is>
      </c>
    </row>
    <row r="28" ht="24" customHeight="1">
      <c r="B28" s="11" t="inlineStr">
        <is>
          <t>Si apre in Excel, Google Fogli e Numbers. Se una cella mostra un errore, controlla di aver scritto numeri (non testo) nelle celle verdi.</t>
        </is>
      </c>
    </row>
  </sheetData>
  <pageMargins left="0.5" right="0.5" top="0.6" bottom="0.6" header="0.5" footer="0.5"/>
  <pageSetup orientation="portrait" paperSize="9" fitToHeight="0" fitToWidth="1"/>
  <headerFooter>
    <oddHeader>&amp;R&amp;8 Nutrizionista completo · bonus</oddHeader>
    <oddFooter>&amp;C&amp;"Arial,Regular"&amp;8 Bonus del libro Nutrizionista completo · capitolo 10 · lazynutritionist.it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6" customWidth="1" min="5" max="5"/>
    <col width="16" customWidth="1" min="6" max="6"/>
    <col width="3" customWidth="1" min="7" max="7"/>
    <col width="3" customWidth="1" min="8" max="8"/>
    <col hidden="1" width="13" customWidth="1" min="10" max="10"/>
    <col hidden="1" width="13" customWidth="1" min="11" max="11"/>
    <col hidden="1" width="13" customWidth="1" min="12" max="12"/>
  </cols>
  <sheetData>
    <row r="1" ht="28" customHeight="1">
      <c r="A1" s="12" t="inlineStr">
        <is>
          <t>Percentuale o affitto</t>
        </is>
      </c>
    </row>
    <row r="2">
      <c r="A2" s="2" t="inlineStr">
        <is>
          <t>Bonus del libro Nutrizionista completo · capitolo 10 · lazynutritionist.it</t>
        </is>
      </c>
      <c r="B2" s="3" t="n"/>
      <c r="C2" s="3" t="n"/>
      <c r="D2" s="3" t="n"/>
      <c r="E2" s="3" t="n"/>
      <c r="F2" s="3" t="n"/>
    </row>
    <row r="3">
      <c r="A3" s="13" t="inlineStr">
        <is>
          <t>Punto di pareggio = affitto ÷ percentuale. Oltre quell'incassato al mese conviene l'affitto.</t>
        </is>
      </c>
    </row>
    <row r="4">
      <c r="B4" s="14" t="inlineStr">
        <is>
          <t>da compilare</t>
        </is>
      </c>
      <c r="C4" s="15" t="inlineStr">
        <is>
          <t>calcolato</t>
        </is>
      </c>
    </row>
    <row r="5" ht="20" customHeight="1">
      <c r="A5" s="4" t="inlineStr">
        <is>
          <t>1. I tuoi numeri</t>
        </is>
      </c>
      <c r="J5" s="16" t="inlineStr">
        <is>
          <t>Pazienti</t>
        </is>
      </c>
      <c r="K5" s="16" t="inlineStr">
        <is>
          <t>Percentuale</t>
        </is>
      </c>
      <c r="L5" s="16" t="inlineStr">
        <is>
          <t>Affitto fisso</t>
        </is>
      </c>
    </row>
    <row r="6">
      <c r="A6" s="17" t="inlineStr">
        <is>
          <t>Rata media mensile per paziente</t>
        </is>
      </c>
      <c r="B6" s="18" t="n">
        <v>250</v>
      </c>
      <c r="C6" s="19" t="inlineStr">
        <is>
          <t>Esempio cap. 10</t>
        </is>
      </c>
      <c r="J6" s="16" t="n">
        <v>0</v>
      </c>
      <c r="K6" s="16">
        <f>J6*$B$6*$B$8</f>
        <v>0</v>
      </c>
      <c r="L6" s="16">
        <f>$B$9</f>
        <v>700</v>
      </c>
    </row>
    <row r="7">
      <c r="A7" s="17" t="inlineStr">
        <is>
          <t>Pazienti al mese (ti pagano una rata in quel mese)</t>
        </is>
      </c>
      <c r="B7" s="20" t="n">
        <v>20</v>
      </c>
      <c r="J7" s="16" t="n">
        <v>2</v>
      </c>
      <c r="K7" s="16">
        <f>J7*$B$6*$B$8</f>
        <v>125</v>
      </c>
      <c r="L7" s="16">
        <f>$B$9</f>
        <v>700</v>
      </c>
    </row>
    <row r="8">
      <c r="A8" s="17" t="inlineStr">
        <is>
          <t>Percentuale alla struttura sull'incassato</t>
        </is>
      </c>
      <c r="B8" s="21" t="n">
        <v>0.25</v>
      </c>
      <c r="J8" s="16" t="n">
        <v>4</v>
      </c>
      <c r="K8" s="16">
        <f>J8*$B$6*$B$8</f>
        <v>250</v>
      </c>
      <c r="L8" s="16">
        <f>$B$9</f>
        <v>700</v>
      </c>
    </row>
    <row r="9">
      <c r="A9" s="17" t="inlineStr">
        <is>
          <t>Affitto mensile fisso</t>
        </is>
      </c>
      <c r="B9" s="18" t="n">
        <v>700</v>
      </c>
      <c r="J9" s="16" t="n">
        <v>6</v>
      </c>
      <c r="K9" s="16">
        <f>J9*$B$6*$B$8</f>
        <v>375</v>
      </c>
      <c r="L9" s="16">
        <f>$B$9</f>
        <v>700</v>
      </c>
    </row>
    <row r="10">
      <c r="J10" s="16" t="n">
        <v>8</v>
      </c>
      <c r="K10" s="16">
        <f>J10*$B$6*$B$8</f>
        <v>500</v>
      </c>
      <c r="L10" s="16">
        <f>$B$9</f>
        <v>700</v>
      </c>
    </row>
    <row r="11" ht="20" customHeight="1">
      <c r="A11" s="4" t="inlineStr">
        <is>
          <t>2. Il risultato</t>
        </is>
      </c>
      <c r="J11" s="16" t="n">
        <v>10</v>
      </c>
      <c r="K11" s="16">
        <f>J11*$B$6*$B$8</f>
        <v>625</v>
      </c>
      <c r="L11" s="16">
        <f>$B$9</f>
        <v>700</v>
      </c>
    </row>
    <row r="12">
      <c r="A12" s="17" t="inlineStr">
        <is>
          <t>Incassato mensile nella struttura</t>
        </is>
      </c>
      <c r="B12" s="22">
        <f>B6*B7</f>
        <v>5000</v>
      </c>
      <c r="C12" s="23" t="inlineStr">
        <is>
          <t>pazienti al mese × rata media</t>
        </is>
      </c>
      <c r="J12" s="16" t="n">
        <v>12</v>
      </c>
      <c r="K12" s="16">
        <f>J12*$B$6*$B$8</f>
        <v>750</v>
      </c>
      <c r="L12" s="16">
        <f>$B$9</f>
        <v>700</v>
      </c>
    </row>
    <row r="13">
      <c r="A13" s="17" t="inlineStr">
        <is>
          <t>Costo con la percentuale</t>
        </is>
      </c>
      <c r="B13" s="24">
        <f>B12*B8</f>
        <v>1250</v>
      </c>
      <c r="J13" s="16" t="n">
        <v>14</v>
      </c>
      <c r="K13" s="16">
        <f>J13*$B$6*$B$8</f>
        <v>875</v>
      </c>
      <c r="L13" s="16">
        <f>$B$9</f>
        <v>700</v>
      </c>
    </row>
    <row r="14">
      <c r="A14" s="17" t="inlineStr">
        <is>
          <t>Costo con l'affitto</t>
        </is>
      </c>
      <c r="B14" s="24">
        <f>B9</f>
        <v>700</v>
      </c>
      <c r="J14" s="16" t="n">
        <v>16</v>
      </c>
      <c r="K14" s="16">
        <f>J14*$B$6*$B$8</f>
        <v>1000</v>
      </c>
      <c r="L14" s="16">
        <f>$B$9</f>
        <v>700</v>
      </c>
    </row>
    <row r="15">
      <c r="A15" s="25" t="inlineStr">
        <is>
          <t>Conviene</t>
        </is>
      </c>
      <c r="B15" s="26" t="str">
        <f>IF(B18="","",IF(ABS(B7-B18)&lt;1,"circa pari",IF(B13&lt;B14,"la percentuale","l'affitto")))</f>
        <v>l'affitto</v>
      </c>
      <c r="J15" s="16" t="n">
        <v>18</v>
      </c>
      <c r="K15" s="16">
        <f>J15*$B$6*$B$8</f>
        <v>1125</v>
      </c>
      <c r="L15" s="16">
        <f>$B$9</f>
        <v>700</v>
      </c>
    </row>
    <row r="16">
      <c r="A16" s="17" t="inlineStr">
        <is>
          <t>Differenza al mese</t>
        </is>
      </c>
      <c r="B16" s="24">
        <f>ABS(B13-B14)</f>
        <v>550</v>
      </c>
      <c r="J16" s="16" t="n">
        <v>20</v>
      </c>
      <c r="K16" s="16">
        <f>J16*$B$6*$B$8</f>
        <v>1250</v>
      </c>
      <c r="L16" s="16">
        <f>$B$9</f>
        <v>700</v>
      </c>
    </row>
    <row r="17">
      <c r="A17" s="17" t="inlineStr">
        <is>
          <t>Differenza all'anno</t>
        </is>
      </c>
      <c r="B17" s="22">
        <f>B16*12</f>
        <v>6600</v>
      </c>
      <c r="J17" s="16" t="n">
        <v>22</v>
      </c>
      <c r="K17" s="16">
        <f>J17*$B$6*$B$8</f>
        <v>1375</v>
      </c>
      <c r="L17" s="16">
        <f>$B$9</f>
        <v>700</v>
      </c>
    </row>
    <row r="18">
      <c r="A18" s="25" t="inlineStr">
        <is>
          <t>Pareggio: pazienti al mese</t>
        </is>
      </c>
      <c r="B18" s="27">
        <f>IFERROR(B9/B8/B6,"")</f>
        <v>11.2</v>
      </c>
      <c r="C18" s="28">
        <f>IFERROR(ROUND(B18,0),"")</f>
        <v>11</v>
      </c>
      <c r="J18" s="16" t="n">
        <v>24</v>
      </c>
      <c r="K18" s="16">
        <f>J18*$B$6*$B$8</f>
        <v>1500</v>
      </c>
      <c r="L18" s="16">
        <f>$B$9</f>
        <v>700</v>
      </c>
    </row>
    <row r="19">
      <c r="A19" s="17" t="inlineStr">
        <is>
          <t>Pareggio: incassato al mese</t>
        </is>
      </c>
      <c r="B19" s="22">
        <f>IFERROR(B9/B8,"")</f>
        <v>2800</v>
      </c>
      <c r="C19" s="23" t="inlineStr">
        <is>
          <t>affitto ÷ percentuale</t>
        </is>
      </c>
      <c r="J19" s="16" t="n">
        <v>26</v>
      </c>
      <c r="K19" s="16">
        <f>J19*$B$6*$B$8</f>
        <v>1625</v>
      </c>
      <c r="L19" s="16">
        <f>$B$9</f>
        <v>700</v>
      </c>
    </row>
    <row r="20" ht="30" customHeight="1">
      <c r="A20" s="29" t="str">
        <f>IF(B18="","",IF(ABS(B7-B18)&lt;1,"Sei sul pareggio: le due formule costano quasi uguale. Decide il flusso: con la percentuale la struttura ti porta persone.",IF(B7&lt;B18,"Sei sotto il pareggio: oggi ti conviene la percentuale, e risparmi "&amp;ROUND(B16,0)&amp;" € al mese.","Sei sopra il pareggio: la percentuale ti costa "&amp;ROUND(B16,0)&amp;" € al mese in più. È il momento di rinegoziare (affitto o formula mista).")))</f>
        <v>Sei sopra il pareggio: la percentuale ti costa 550 € al mese in più. È il momento di rinegoziare (affitto o formula mista).</v>
      </c>
      <c r="J20" s="16" t="n">
        <v>28</v>
      </c>
      <c r="K20" s="16">
        <f>J20*$B$6*$B$8</f>
        <v>1750</v>
      </c>
      <c r="L20" s="16">
        <f>$B$9</f>
        <v>700</v>
      </c>
    </row>
    <row r="21">
      <c r="J21" s="16" t="n">
        <v>30</v>
      </c>
      <c r="K21" s="16">
        <f>J21*$B$6*$B$8</f>
        <v>1875</v>
      </c>
      <c r="L21" s="16">
        <f>$B$9</f>
        <v>700</v>
      </c>
    </row>
    <row r="22" ht="20" customHeight="1">
      <c r="A22" s="4" t="inlineStr">
        <is>
          <t>3. La tabella del capitolo, con la tua rata, la tua percentuale e il tuo affitto</t>
        </is>
      </c>
    </row>
    <row r="23" ht="30" customHeight="1">
      <c r="A23" s="30" t="inlineStr">
        <is>
          <t>Pazienti al mese</t>
        </is>
      </c>
      <c r="B23" s="30" t="inlineStr">
        <is>
          <t>Incassato</t>
        </is>
      </c>
      <c r="C23" s="30" t="inlineStr">
        <is>
          <t>Percentuale</t>
        </is>
      </c>
      <c r="D23" s="30" t="inlineStr">
        <is>
          <t>Affitto fisso</t>
        </is>
      </c>
      <c r="E23" s="30" t="inlineStr">
        <is>
          <t>Conviene</t>
        </is>
      </c>
      <c r="F23" s="30" t="inlineStr">
        <is>
          <t>Differenza al mese</t>
        </is>
      </c>
    </row>
    <row r="24">
      <c r="A24" s="31" t="n">
        <v>4</v>
      </c>
      <c r="B24" s="22">
        <f>A24*$B$6</f>
        <v>1000</v>
      </c>
      <c r="C24" s="24">
        <f>B24*$B$8</f>
        <v>250</v>
      </c>
      <c r="D24" s="22">
        <f>$B$9</f>
        <v>700</v>
      </c>
      <c r="E24" s="32" t="str">
        <f>IF($B$18="","",IF(ABS(A24-$B$18)&lt;1,"circa pari",IF(C24&lt;D24,"percentuale","affitto")))</f>
        <v>percentuale</v>
      </c>
      <c r="F24" s="24">
        <f>ABS(C24-D24)</f>
        <v>450</v>
      </c>
    </row>
    <row r="25">
      <c r="A25" s="31" t="n">
        <v>8</v>
      </c>
      <c r="B25" s="22">
        <f>A25*$B$6</f>
        <v>2000</v>
      </c>
      <c r="C25" s="24">
        <f>B25*$B$8</f>
        <v>500</v>
      </c>
      <c r="D25" s="22">
        <f>$B$9</f>
        <v>700</v>
      </c>
      <c r="E25" s="32" t="str">
        <f>IF($B$18="","",IF(ABS(A25-$B$18)&lt;1,"circa pari",IF(C25&lt;D25,"percentuale","affitto")))</f>
        <v>percentuale</v>
      </c>
      <c r="F25" s="24">
        <f>ABS(C25-D25)</f>
        <v>200</v>
      </c>
    </row>
    <row r="26">
      <c r="A26" s="31" t="n">
        <v>11</v>
      </c>
      <c r="B26" s="22">
        <f>A26*$B$6</f>
        <v>2750</v>
      </c>
      <c r="C26" s="24">
        <f>B26*$B$8</f>
        <v>687.5</v>
      </c>
      <c r="D26" s="22">
        <f>$B$9</f>
        <v>700</v>
      </c>
      <c r="E26" s="32" t="str">
        <f>IF($B$18="","",IF(ABS(A26-$B$18)&lt;1,"circa pari",IF(C26&lt;D26,"percentuale","affitto")))</f>
        <v>circa pari</v>
      </c>
      <c r="F26" s="24">
        <f>ABS(C26-D26)</f>
        <v>12.5</v>
      </c>
    </row>
    <row r="27">
      <c r="A27" s="31" t="n">
        <v>20</v>
      </c>
      <c r="B27" s="22">
        <f>A27*$B$6</f>
        <v>5000</v>
      </c>
      <c r="C27" s="24">
        <f>B27*$B$8</f>
        <v>1250</v>
      </c>
      <c r="D27" s="22">
        <f>$B$9</f>
        <v>700</v>
      </c>
      <c r="E27" s="32" t="str">
        <f>IF($B$18="","",IF(ABS(A27-$B$18)&lt;1,"circa pari",IF(C27&lt;D27,"percentuale","affitto")))</f>
        <v>affitto</v>
      </c>
      <c r="F27" s="24">
        <f>ABS(C27-D27)</f>
        <v>550</v>
      </c>
    </row>
    <row r="28">
      <c r="A28" s="31" t="n">
        <v>30</v>
      </c>
      <c r="B28" s="22">
        <f>A28*$B$6</f>
        <v>7500</v>
      </c>
      <c r="C28" s="24">
        <f>B28*$B$8</f>
        <v>1875</v>
      </c>
      <c r="D28" s="22">
        <f>$B$9</f>
        <v>700</v>
      </c>
      <c r="E28" s="32" t="str">
        <f>IF($B$18="","",IF(ABS(A28-$B$18)&lt;1,"circa pari",IF(C28&lt;D28,"percentuale","affitto")))</f>
        <v>affitto</v>
      </c>
      <c r="F28" s="24">
        <f>ABS(C28-D28)</f>
        <v>1175</v>
      </c>
    </row>
    <row r="29">
      <c r="A29" s="23" t="inlineStr">
        <is>
          <t>Puoi cambiare i pazienti della prima colonna per provare altri volumi.</t>
        </is>
      </c>
    </row>
    <row r="31" ht="20" customHeight="1">
      <c r="A31" s="4" t="inlineStr">
        <is>
          <t>4. Cosa sposta il confine: pareggio in pazienti al mese</t>
        </is>
      </c>
    </row>
    <row r="32" ht="22" customHeight="1">
      <c r="A32" s="30" t="inlineStr">
        <is>
          <t>Percentuale (in basso) e affitto (a destra)</t>
        </is>
      </c>
      <c r="B32" s="30" t="inlineStr"/>
      <c r="C32" s="30" t="inlineStr"/>
      <c r="D32" s="30" t="inlineStr"/>
    </row>
    <row r="33">
      <c r="A33" s="25" t="inlineStr">
        <is>
          <t>affitto mensile →</t>
        </is>
      </c>
      <c r="B33" s="33" t="n">
        <v>500</v>
      </c>
      <c r="C33" s="33" t="n">
        <v>700</v>
      </c>
      <c r="D33" s="33" t="n">
        <v>1000</v>
      </c>
    </row>
    <row r="34">
      <c r="A34" s="34" t="n">
        <v>0.2</v>
      </c>
      <c r="B34" s="35">
        <f>IFERROR(B$33/$A34/$B$6,"")</f>
        <v>10</v>
      </c>
      <c r="C34" s="35">
        <f>IFERROR(C$33/$A34/$B$6,"")</f>
        <v>14</v>
      </c>
      <c r="D34" s="35">
        <f>IFERROR(D$33/$A34/$B$6,"")</f>
        <v>20</v>
      </c>
    </row>
    <row r="35">
      <c r="A35" s="34" t="n">
        <v>0.25</v>
      </c>
      <c r="B35" s="35">
        <f>IFERROR(B$33/$A35/$B$6,"")</f>
        <v>8</v>
      </c>
      <c r="C35" s="35">
        <f>IFERROR(C$33/$A35/$B$6,"")</f>
        <v>11.2</v>
      </c>
      <c r="D35" s="35">
        <f>IFERROR(D$33/$A35/$B$6,"")</f>
        <v>16</v>
      </c>
    </row>
    <row r="36">
      <c r="A36" s="34" t="n">
        <v>0.3</v>
      </c>
      <c r="B36" s="35">
        <f>IFERROR(B$33/$A36/$B$6,"")</f>
        <v>6.66666666666667</v>
      </c>
      <c r="C36" s="35">
        <f>IFERROR(C$33/$A36/$B$6,"")</f>
        <v>9.33333333333333</v>
      </c>
      <c r="D36" s="35">
        <f>IFERROR(D$33/$A36/$B$6,"")</f>
        <v>13.3333333333333</v>
      </c>
    </row>
    <row r="37">
      <c r="A37" s="23" t="inlineStr">
        <is>
          <t>Con la rata media del punto 1. Esempio del capitolo: al 20% il pareggio sale a 14 pazienti, al 30% scende a circa 9; con 500 € di affitto è a 8, con 1.000 € a 16.</t>
        </is>
      </c>
    </row>
  </sheetData>
  <mergeCells count="1">
    <mergeCell ref="A20:F20"/>
  </mergeCells>
  <dataValidations count="1">
    <dataValidation sqref="B6:B9" showDropDown="0" showInputMessage="0" showErrorMessage="1" allowBlank="1" error="Scrivi un numero (senza simboli)." type="decimal" operator="greaterThanOrEqual">
      <formula1>0</formula1>
    </dataValidation>
  </dataValidations>
  <pageMargins left="0.5" right="0.5" top="0.6" bottom="0.6" header="0.5" footer="0.5"/>
  <pageSetup orientation="landscape" paperSize="9" fitToHeight="0" fitToWidth="1"/>
  <headerFooter>
    <oddHeader>&amp;R&amp;8 Nutrizionista completo · bonus</oddHeader>
    <oddFooter>&amp;C&amp;"Arial,Regular"&amp;8 Bonus del libro Nutrizionista completo · capitolo 10 · lazynutritionist.it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2026-10-21T18:21:01Z</dcterms:created>
  <dcterms:modified xmlns:dcterms="http://purl.org/dc/terms/" xmlns:xsi="http://www.w3.org/2001/XMLSchema-instance" xsi:type="dcterms:W3CDTF">2026-10-21T18:21:01Z</dcterms:modified>
</cp:coreProperties>
</file>